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\Desktop\МОИ ДОКУМЕНТЫ\2023 год\ПИТАНИЕ 2023\МЕНЮ\"/>
    </mc:Choice>
  </mc:AlternateContent>
  <bookViews>
    <workbookView xWindow="0" yWindow="0" windowWidth="23040" windowHeight="8832" activeTab="9"/>
  </bookViews>
  <sheets>
    <sheet name="День1" sheetId="1" r:id="rId1"/>
    <sheet name="День2" sheetId="3" r:id="rId2"/>
    <sheet name="День3" sheetId="2" r:id="rId3"/>
    <sheet name="День4" sheetId="5" r:id="rId4"/>
    <sheet name="день5" sheetId="12" r:id="rId5"/>
    <sheet name="день6" sheetId="8" r:id="rId6"/>
    <sheet name="день7" sheetId="11" r:id="rId7"/>
    <sheet name="день8" sheetId="13" r:id="rId8"/>
    <sheet name="день9" sheetId="14" r:id="rId9"/>
    <sheet name="день10" sheetId="15" r:id="rId10"/>
    <sheet name="накопительная пищевые вещества" sheetId="16" r:id="rId11"/>
  </sheets>
  <calcPr calcId="152511"/>
</workbook>
</file>

<file path=xl/calcChain.xml><?xml version="1.0" encoding="utf-8"?>
<calcChain xmlns="http://schemas.openxmlformats.org/spreadsheetml/2006/main"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C9" i="3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0" i="5" l="1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M26" i="8" s="1"/>
  <c r="L11" i="8"/>
  <c r="K11" i="8"/>
  <c r="J11" i="8"/>
  <c r="I11" i="8"/>
  <c r="I26" i="8" s="1"/>
  <c r="H11" i="8"/>
  <c r="G11" i="8"/>
  <c r="F11" i="8"/>
  <c r="E11" i="8"/>
  <c r="D11" i="8"/>
  <c r="C11" i="8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N9" i="3"/>
  <c r="T9" i="3"/>
  <c r="S9" i="3"/>
  <c r="R9" i="3"/>
  <c r="Q9" i="3"/>
  <c r="P9" i="3"/>
  <c r="O9" i="3"/>
  <c r="M9" i="3"/>
  <c r="L9" i="3"/>
  <c r="K9" i="3"/>
  <c r="J9" i="3"/>
  <c r="I9" i="3"/>
  <c r="H9" i="3"/>
  <c r="G9" i="3"/>
  <c r="F9" i="3"/>
  <c r="E9" i="3"/>
  <c r="O22" i="3" l="1"/>
  <c r="S22" i="3"/>
  <c r="F22" i="3"/>
  <c r="E8" i="16" s="1"/>
  <c r="J22" i="3"/>
  <c r="J26" i="8"/>
  <c r="N26" i="8"/>
  <c r="G22" i="3"/>
  <c r="F8" i="16" s="1"/>
  <c r="R22" i="3"/>
  <c r="K22" i="3"/>
  <c r="N22" i="3"/>
  <c r="E22" i="3"/>
  <c r="D8" i="16" s="1"/>
  <c r="I22" i="3"/>
  <c r="M22" i="3"/>
  <c r="Q22" i="3"/>
  <c r="H22" i="3"/>
  <c r="L22" i="3"/>
  <c r="P22" i="3"/>
  <c r="T22" i="3"/>
  <c r="D27" i="14"/>
  <c r="C15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12" i="16" s="1"/>
  <c r="F26" i="8"/>
  <c r="E12" i="16" s="1"/>
  <c r="E26" i="8"/>
  <c r="D12" i="16" s="1"/>
  <c r="D26" i="8"/>
  <c r="C12" i="16" s="1"/>
  <c r="Q27" i="14"/>
  <c r="O27" i="14"/>
  <c r="N27" i="14"/>
  <c r="M27" i="14"/>
  <c r="L27" i="14"/>
  <c r="J27" i="14"/>
  <c r="I27" i="14"/>
  <c r="G27" i="14"/>
  <c r="F15" i="16" s="1"/>
  <c r="F27" i="14"/>
  <c r="E15" i="16" s="1"/>
  <c r="E27" i="14"/>
  <c r="D15" i="16" s="1"/>
  <c r="E25" i="13"/>
  <c r="D14" i="16" s="1"/>
  <c r="I25" i="13"/>
  <c r="M25" i="13"/>
  <c r="D25" i="13"/>
  <c r="C14" i="16" s="1"/>
  <c r="H25" i="13"/>
  <c r="L25" i="13"/>
  <c r="P25" i="13"/>
  <c r="G25" i="13"/>
  <c r="F14" i="16" s="1"/>
  <c r="K25" i="13"/>
  <c r="Q25" i="13"/>
  <c r="T25" i="13"/>
  <c r="S25" i="13"/>
  <c r="R26" i="8"/>
  <c r="O25" i="13"/>
  <c r="F25" i="13"/>
  <c r="E14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0" i="16" s="1"/>
  <c r="F26" i="5"/>
  <c r="E10" i="16" s="1"/>
  <c r="E26" i="5"/>
  <c r="D10" i="16" s="1"/>
  <c r="D26" i="5"/>
  <c r="C10" i="16" s="1"/>
  <c r="C10" i="5"/>
  <c r="T10" i="2"/>
  <c r="T26" i="2" s="1"/>
  <c r="S10" i="2"/>
  <c r="S26" i="2" s="1"/>
  <c r="R10" i="2"/>
  <c r="R26" i="2" s="1"/>
  <c r="Q10" i="2"/>
  <c r="Q26" i="2" s="1"/>
  <c r="P10" i="2"/>
  <c r="P26" i="2" s="1"/>
  <c r="O10" i="2"/>
  <c r="O26" i="2" s="1"/>
  <c r="N10" i="2"/>
  <c r="N26" i="2" s="1"/>
  <c r="M10" i="2"/>
  <c r="M26" i="2" s="1"/>
  <c r="L10" i="2"/>
  <c r="L26" i="2" s="1"/>
  <c r="K10" i="2"/>
  <c r="K26" i="2" s="1"/>
  <c r="J10" i="2"/>
  <c r="J26" i="2" s="1"/>
  <c r="I10" i="2"/>
  <c r="I26" i="2" s="1"/>
  <c r="H10" i="2"/>
  <c r="H26" i="2" s="1"/>
  <c r="G10" i="2"/>
  <c r="G26" i="2" s="1"/>
  <c r="F9" i="16" s="1"/>
  <c r="F10" i="2"/>
  <c r="F26" i="2" s="1"/>
  <c r="E9" i="16" s="1"/>
  <c r="E10" i="2"/>
  <c r="E26" i="2" s="1"/>
  <c r="D9" i="16" s="1"/>
  <c r="D10" i="2"/>
  <c r="D26" i="2" s="1"/>
  <c r="C10" i="2"/>
  <c r="C9" i="16" l="1"/>
  <c r="R20" i="15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27" i="11" l="1"/>
  <c r="K27" i="11"/>
  <c r="L27" i="11"/>
  <c r="P27" i="11"/>
  <c r="M27" i="11"/>
  <c r="G27" i="11"/>
  <c r="F13" i="16" s="1"/>
  <c r="Q27" i="11"/>
  <c r="D9" i="3"/>
  <c r="D22" i="3" s="1"/>
  <c r="C8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6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6" i="16" s="1"/>
  <c r="E20" i="15"/>
  <c r="E25" i="15" s="1"/>
  <c r="D16" i="16" s="1"/>
  <c r="D20" i="15"/>
  <c r="D25" i="15" s="1"/>
  <c r="C16" i="16" s="1"/>
  <c r="T27" i="11"/>
  <c r="S27" i="11"/>
  <c r="O27" i="11"/>
  <c r="N27" i="11"/>
  <c r="J27" i="11"/>
  <c r="I27" i="11"/>
  <c r="H27" i="11"/>
  <c r="F27" i="11"/>
  <c r="E13" i="16" s="1"/>
  <c r="E27" i="11"/>
  <c r="D13" i="16" s="1"/>
  <c r="D27" i="11"/>
  <c r="C13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6" s="1"/>
  <c r="F17" i="16" s="1"/>
  <c r="F11" i="12"/>
  <c r="F26" i="12" s="1"/>
  <c r="E11" i="16" s="1"/>
  <c r="E11" i="12"/>
  <c r="E26" i="12" s="1"/>
  <c r="D11" i="16" s="1"/>
  <c r="D11" i="12"/>
  <c r="D26" i="12" s="1"/>
  <c r="C11" i="16" s="1"/>
  <c r="E17" i="16" l="1"/>
  <c r="C17" i="16"/>
  <c r="D17" i="16"/>
</calcChain>
</file>

<file path=xl/sharedStrings.xml><?xml version="1.0" encoding="utf-8"?>
<sst xmlns="http://schemas.openxmlformats.org/spreadsheetml/2006/main" count="509" uniqueCount="146">
  <si>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</si>
  <si>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</si>
  <si>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</si>
  <si>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</si>
  <si>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</si>
  <si>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</si>
  <si>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</si>
  <si>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</si>
  <si>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</si>
  <si>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</si>
  <si>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</si>
  <si>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</si>
  <si>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</si>
  <si>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</si>
  <si>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</si>
  <si>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</si>
  <si>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</si>
  <si>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</si>
  <si>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</si>
  <si>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</si>
  <si>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</si>
  <si>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</si>
  <si>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</si>
  <si>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</si>
  <si>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</si>
  <si>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</si>
  <si>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</si>
  <si>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Суп картофельный с крупой</t>
  </si>
  <si>
    <t>349/   2015</t>
  </si>
  <si>
    <t>Компот из смеси сухофруктов</t>
  </si>
  <si>
    <t>Компот из свежих плодов(яблок)</t>
  </si>
  <si>
    <t>631/   2004</t>
  </si>
  <si>
    <t>390/ 2004</t>
  </si>
  <si>
    <t>510/  2004</t>
  </si>
  <si>
    <t>Каша вязкая перловая</t>
  </si>
  <si>
    <t>143/   2004</t>
  </si>
  <si>
    <t>Суп с макаронными изделиями и картофелем</t>
  </si>
  <si>
    <t>Борщ с капустой и картофелем (со сметаной)</t>
  </si>
  <si>
    <t>Щи из свежей капусты с картофелем (со сметаной)</t>
  </si>
  <si>
    <t>Чай с сахаром</t>
  </si>
  <si>
    <t>Суп крестьянский с крупой (со сметаной)</t>
  </si>
  <si>
    <t>Макаронные изделия отварные с сыром</t>
  </si>
  <si>
    <t>Фрикадельки с соусом</t>
  </si>
  <si>
    <t>Котлета рыбная любительская (с соусом)</t>
  </si>
  <si>
    <t>338/    2015</t>
  </si>
  <si>
    <t>Котлеты рубленые из птицы (с соусом)</t>
  </si>
  <si>
    <t>516/   2004</t>
  </si>
  <si>
    <t>Макаронные изделия отварные</t>
  </si>
  <si>
    <t>699/    2004</t>
  </si>
  <si>
    <t>Напиток апельсиновый</t>
  </si>
  <si>
    <t>Запеканка из творога с повидлом</t>
  </si>
  <si>
    <t>686/    2004</t>
  </si>
  <si>
    <t>Чай с лимоном</t>
  </si>
  <si>
    <t>Сыр твердый (порциями)</t>
  </si>
  <si>
    <t>15/    2015</t>
  </si>
  <si>
    <t>Плов из птицы</t>
  </si>
  <si>
    <t>Котлеты (мясные) с соусом</t>
  </si>
  <si>
    <t>Шницель (мясной) с соусом</t>
  </si>
  <si>
    <t>736/   1983</t>
  </si>
  <si>
    <t>510/   2004</t>
  </si>
  <si>
    <t>Каша вязкая пшеничная</t>
  </si>
  <si>
    <t>209/     2015</t>
  </si>
  <si>
    <t>Яйца вареные</t>
  </si>
  <si>
    <t>668/   1983</t>
  </si>
  <si>
    <t>Тефтели мясные в соусе</t>
  </si>
  <si>
    <t>Напиток лимонный</t>
  </si>
  <si>
    <t>642/   1983</t>
  </si>
  <si>
    <t>388/   2004</t>
  </si>
  <si>
    <t>Котлеты рыбные ( с соусом)</t>
  </si>
  <si>
    <t>Каша вязкая рисовая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</si>
  <si>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</si>
  <si>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</si>
  <si>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</si>
  <si>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</si>
  <si>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</si>
  <si>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</si>
  <si>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Биточки рубленые из птицы       (с соусом)</t>
  </si>
  <si>
    <t>692/   2004</t>
  </si>
  <si>
    <t>639/   2004</t>
  </si>
  <si>
    <t>670/    1983</t>
  </si>
  <si>
    <t>685/   2004</t>
  </si>
  <si>
    <t>302/     2004</t>
  </si>
  <si>
    <t>498/    2004</t>
  </si>
  <si>
    <t>366/   2004</t>
  </si>
  <si>
    <t>124/   2004</t>
  </si>
  <si>
    <t>492/   2004</t>
  </si>
  <si>
    <t>658/   1983</t>
  </si>
  <si>
    <t>110/   2004</t>
  </si>
  <si>
    <t>138/    2004</t>
  </si>
  <si>
    <t>134/   2004</t>
  </si>
  <si>
    <t>272/     1983</t>
  </si>
  <si>
    <t>Суп-пюре из бобовых</t>
  </si>
  <si>
    <t>Каша  молочная "Подружки"</t>
  </si>
  <si>
    <t>ттк/       2021</t>
  </si>
  <si>
    <r>
      <t xml:space="preserve">Фрукты свежие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</si>
  <si>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139/   2004</t>
  </si>
  <si>
    <t>Суп картофельный с бобовыми</t>
  </si>
  <si>
    <t>70-71/     2015</t>
  </si>
  <si>
    <t>Овощи натуральные свежие/соленые (в нарезке)</t>
  </si>
  <si>
    <t>Сок фруктовый</t>
  </si>
  <si>
    <t>693/   2004</t>
  </si>
  <si>
    <t>Какао с молоком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</si>
  <si>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</si>
  <si>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</si>
  <si>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</si>
  <si>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</si>
  <si>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</si>
  <si>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</si>
  <si>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</si>
  <si>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</si>
  <si>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</si>
  <si>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</si>
  <si>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</si>
  <si>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</si>
  <si>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</si>
  <si>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</si>
  <si>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</si>
  <si>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</si>
  <si>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</si>
  <si>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</si>
  <si>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</si>
  <si>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</si>
  <si>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</si>
  <si>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</si>
  <si>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</si>
  <si>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</si>
  <si>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</si>
  <si>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</si>
  <si>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>День 1 Наименование блюда Возраст 7-10 лет.               Начальное образование</t>
  </si>
  <si>
    <t>День 2. Наименование блюда. Возраст 7-10 лет.                                                    Начальное образование</t>
  </si>
  <si>
    <t>День 3. Наименование блюда. Возраст 7-10 лет.                                                      Начальное образование</t>
  </si>
  <si>
    <t>День 4. Наименование блюда. Возраст 7-10 лет.                                               Начальное образование</t>
  </si>
  <si>
    <t>День 5. Наименование блюда. Возраст 7-10 лет.                                                                 Начальное образование</t>
  </si>
  <si>
    <t>День 6. Наименование блюда. Возраст 7-10 лет.                                               Начальное образование.</t>
  </si>
  <si>
    <t>День 7. Наименование блюда. Возраст 7-10 лет.                                                  Начальное образование</t>
  </si>
  <si>
    <t>День 8. Наименование блюда. Возраст 7-10 лет.                                               Начальное образование</t>
  </si>
  <si>
    <t>День 9. Наименование блюда. Возраст 7-10 лет.                                                        Начальное образование.</t>
  </si>
  <si>
    <t>День 10. Наименование блюда. Возраст 7-10 лет.                                               Начальное образование.</t>
  </si>
  <si>
    <t xml:space="preserve">Плов </t>
  </si>
  <si>
    <t>Капуста тушеная по-домашнему</t>
  </si>
  <si>
    <t>14/    2015</t>
  </si>
  <si>
    <t>Масло сливочное (порциями)</t>
  </si>
  <si>
    <t>Каша гречневая вязкая</t>
  </si>
  <si>
    <t>Каша пшенная вязкая</t>
  </si>
  <si>
    <t>510/     2004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</si>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</sst>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0" xfId="0" applyFont="1"/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wrapText="1" shrinkToFit="1"/>
    </xf>
    <xf numFmtId="0" fontId="8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right" vertical="center" wrapText="1"/>
    </xf>
    <xf numFmtId="0" fontId="26" fillId="6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left" vertical="center" wrapText="1"/>
    </xf>
    <xf numFmtId="0" fontId="27" fillId="6" borderId="15" xfId="0" applyFont="1" applyFill="1" applyBorder="1" applyAlignment="1">
      <alignment horizontal="center" vertical="top" wrapText="1"/>
    </xf>
    <xf numFmtId="0" fontId="25" fillId="6" borderId="15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15" xfId="0" applyFont="1" applyBorder="1"/>
    <xf numFmtId="0" fontId="32" fillId="0" borderId="15" xfId="0" applyFont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0" fontId="31" fillId="0" borderId="15" xfId="0" applyFont="1" applyBorder="1"/>
    <xf numFmtId="0" fontId="31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2" xfId="0" applyFont="1" applyBorder="1" applyAlignment="1"/>
    <xf numFmtId="0" fontId="13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wrapText="1" shrinkToFit="1"/>
    </xf>
    <xf numFmtId="0" fontId="14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G33" sqref="G33"/>
    </sheetView>
  </sheetViews>
  <sheetFormatPr defaultColWidth="9.109375" defaultRowHeight="14.4" x14ac:dyDescent="0.3"/>
  <cols>
    <col min="1" max="1" width="5.77734375" style="2" customWidth="1"/>
    <col min="2" max="2" width="25" style="2" customWidth="1"/>
    <col min="3" max="3" width="7.77734375" style="2" customWidth="1"/>
    <col min="4" max="4" width="9.21875" style="2" customWidth="1"/>
    <col min="5" max="5" width="8.109375" style="2" customWidth="1"/>
    <col min="6" max="6" width="7.21875" style="2" customWidth="1"/>
    <col min="7" max="7" width="10" style="2" customWidth="1"/>
    <col min="8" max="8" width="7.109375" style="2" customWidth="1"/>
    <col min="9" max="9" width="6.21875" style="2" customWidth="1"/>
    <col min="10" max="10" width="6.33203125" style="2" customWidth="1"/>
    <col min="11" max="11" width="6.21875" style="2" customWidth="1"/>
    <col min="12" max="12" width="6.33203125" style="2" customWidth="1"/>
    <col min="13" max="13" width="7.109375" style="2" customWidth="1"/>
    <col min="14" max="14" width="7.33203125" style="2" customWidth="1"/>
    <col min="15" max="15" width="6.33203125" style="2" customWidth="1"/>
    <col min="16" max="16" width="5.6640625" style="2" customWidth="1"/>
    <col min="17" max="17" width="6.88671875" style="2" customWidth="1"/>
    <col min="18" max="18" width="6.33203125" style="2" customWidth="1"/>
    <col min="19" max="19" width="6.21875" style="2" customWidth="1"/>
    <col min="20" max="20" width="5.88671875" style="2" customWidth="1"/>
    <col min="21" max="16384" width="9.109375" style="2"/>
  </cols>
  <sheetData>
    <row r="1" spans="1:21" ht="16.2" thickBot="1" x14ac:dyDescent="0.35">
      <c r="A1" s="132" t="s">
        <v>18</v>
      </c>
      <c r="B1" s="135" t="s">
        <v>128</v>
      </c>
      <c r="C1" s="144" t="s">
        <v>0</v>
      </c>
      <c r="D1" s="138" t="s">
        <v>16</v>
      </c>
      <c r="E1" s="139"/>
      <c r="F1" s="140"/>
      <c r="G1" s="125" t="s">
        <v>1</v>
      </c>
      <c r="H1" s="128" t="s">
        <v>2</v>
      </c>
      <c r="I1" s="129"/>
      <c r="J1" s="129"/>
      <c r="K1" s="129"/>
      <c r="L1" s="129"/>
      <c r="M1" s="130"/>
      <c r="N1" s="128" t="s">
        <v>3</v>
      </c>
      <c r="O1" s="129"/>
      <c r="P1" s="129"/>
      <c r="Q1" s="129"/>
      <c r="R1" s="129"/>
      <c r="S1" s="129"/>
      <c r="T1" s="130"/>
      <c r="U1" s="1"/>
    </row>
    <row r="2" spans="1:21" ht="16.2" thickBot="1" x14ac:dyDescent="0.35">
      <c r="A2" s="133"/>
      <c r="B2" s="136"/>
      <c r="C2" s="145"/>
      <c r="D2" s="141"/>
      <c r="E2" s="142"/>
      <c r="F2" s="143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  <c r="U2" s="1"/>
    </row>
    <row r="3" spans="1:21" ht="16.2" thickBot="1" x14ac:dyDescent="0.35">
      <c r="A3" s="134"/>
      <c r="B3" s="137"/>
      <c r="C3" s="146"/>
      <c r="D3" s="12" t="s">
        <v>11</v>
      </c>
      <c r="E3" s="12" t="s">
        <v>12</v>
      </c>
      <c r="F3" s="12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  <c r="U3" s="1"/>
    </row>
    <row r="4" spans="1:21" ht="15" customHeight="1" thickBot="1" x14ac:dyDescent="0.35">
      <c r="A4" s="15"/>
      <c r="B4" s="12" t="s">
        <v>70</v>
      </c>
      <c r="C4" s="11"/>
      <c r="D4" s="11"/>
      <c r="E4" s="11"/>
      <c r="F4" s="11"/>
      <c r="G4" s="3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"/>
    </row>
    <row r="5" spans="1:21" ht="16.2" hidden="1" thickBot="1" x14ac:dyDescent="0.35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31.5" customHeight="1" thickBot="1" x14ac:dyDescent="0.35">
      <c r="A6" s="69" t="s">
        <v>97</v>
      </c>
      <c r="B6" s="70" t="s">
        <v>98</v>
      </c>
      <c r="C6" s="71">
        <v>60</v>
      </c>
      <c r="D6" s="71">
        <v>0.48</v>
      </c>
      <c r="E6" s="71">
        <v>0</v>
      </c>
      <c r="F6" s="72">
        <v>1.68</v>
      </c>
      <c r="G6" s="71">
        <v>8.64</v>
      </c>
      <c r="H6" s="71">
        <v>0.03</v>
      </c>
      <c r="I6" s="71">
        <v>3.3</v>
      </c>
      <c r="J6" s="71">
        <v>0</v>
      </c>
      <c r="K6" s="71">
        <v>0</v>
      </c>
      <c r="L6" s="71">
        <v>0.4</v>
      </c>
      <c r="M6" s="71">
        <v>0</v>
      </c>
      <c r="N6" s="71">
        <v>12.24</v>
      </c>
      <c r="O6" s="71">
        <v>16.2</v>
      </c>
      <c r="P6" s="71">
        <v>0.02</v>
      </c>
      <c r="Q6" s="71">
        <v>0</v>
      </c>
      <c r="R6" s="71">
        <v>0</v>
      </c>
      <c r="S6" s="71">
        <v>7</v>
      </c>
      <c r="T6" s="71">
        <v>0.1</v>
      </c>
      <c r="U6" s="1"/>
    </row>
    <row r="7" spans="1:21" ht="28.2" thickBot="1" x14ac:dyDescent="0.35">
      <c r="A7" s="95" t="s">
        <v>46</v>
      </c>
      <c r="B7" s="96" t="s">
        <v>41</v>
      </c>
      <c r="C7" s="97">
        <v>220</v>
      </c>
      <c r="D7" s="97">
        <v>13.09</v>
      </c>
      <c r="E7" s="97">
        <v>19.5</v>
      </c>
      <c r="F7" s="97">
        <v>40.6</v>
      </c>
      <c r="G7" s="97">
        <v>390.26</v>
      </c>
      <c r="H7" s="97">
        <v>0.1</v>
      </c>
      <c r="I7" s="97">
        <v>8.6300000000000008</v>
      </c>
      <c r="J7" s="97">
        <v>0</v>
      </c>
      <c r="K7" s="97">
        <v>0.6</v>
      </c>
      <c r="L7" s="97">
        <v>1.2</v>
      </c>
      <c r="M7" s="97">
        <v>0.13</v>
      </c>
      <c r="N7" s="97">
        <v>175</v>
      </c>
      <c r="O7" s="97">
        <v>143.69999999999999</v>
      </c>
      <c r="P7" s="97">
        <v>0</v>
      </c>
      <c r="Q7" s="97">
        <v>76.900000000000006</v>
      </c>
      <c r="R7" s="97">
        <v>0</v>
      </c>
      <c r="S7" s="97">
        <v>22.3</v>
      </c>
      <c r="T7" s="97">
        <v>1.36</v>
      </c>
      <c r="U7" s="1"/>
    </row>
    <row r="8" spans="1:21" ht="23.25" customHeight="1" thickBot="1" x14ac:dyDescent="0.35">
      <c r="A8" s="69" t="s">
        <v>80</v>
      </c>
      <c r="B8" s="79" t="s">
        <v>39</v>
      </c>
      <c r="C8" s="71">
        <v>200</v>
      </c>
      <c r="D8" s="98">
        <v>7.0000000000000007E-2</v>
      </c>
      <c r="E8" s="98">
        <v>0.02</v>
      </c>
      <c r="F8" s="98">
        <v>15</v>
      </c>
      <c r="G8" s="98">
        <v>60.46</v>
      </c>
      <c r="H8" s="98">
        <v>0</v>
      </c>
      <c r="I8" s="98">
        <v>0.03</v>
      </c>
      <c r="J8" s="98">
        <v>0</v>
      </c>
      <c r="K8" s="98"/>
      <c r="L8" s="98"/>
      <c r="M8" s="98">
        <v>0</v>
      </c>
      <c r="N8" s="98">
        <v>11.1</v>
      </c>
      <c r="O8" s="98">
        <v>2.8</v>
      </c>
      <c r="P8" s="98"/>
      <c r="Q8" s="98">
        <v>8.6</v>
      </c>
      <c r="R8" s="98"/>
      <c r="S8" s="98">
        <v>1.4</v>
      </c>
      <c r="T8" s="98">
        <v>0.28000000000000003</v>
      </c>
      <c r="U8" s="1"/>
    </row>
    <row r="9" spans="1:21" ht="18" hidden="1" customHeight="1" thickBot="1" x14ac:dyDescent="0.35">
      <c r="A9" s="81"/>
      <c r="B9" s="8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1"/>
    </row>
    <row r="10" spans="1:21" ht="18" customHeight="1" thickBot="1" x14ac:dyDescent="0.35">
      <c r="A10" s="81" t="s">
        <v>26</v>
      </c>
      <c r="B10" s="82" t="s">
        <v>14</v>
      </c>
      <c r="C10" s="71">
        <v>20</v>
      </c>
      <c r="D10" s="71">
        <v>1.77</v>
      </c>
      <c r="E10" s="71">
        <v>0.16</v>
      </c>
      <c r="F10" s="71">
        <v>9.84</v>
      </c>
      <c r="G10" s="71">
        <v>47.88</v>
      </c>
      <c r="H10" s="71">
        <v>3.5000000000000003E-2</v>
      </c>
      <c r="I10" s="71">
        <v>0</v>
      </c>
      <c r="J10" s="71">
        <v>0</v>
      </c>
      <c r="K10" s="71">
        <v>0</v>
      </c>
      <c r="L10" s="71">
        <v>0.3</v>
      </c>
      <c r="M10" s="71">
        <v>0</v>
      </c>
      <c r="N10" s="71">
        <v>4.5999999999999996</v>
      </c>
      <c r="O10" s="71">
        <v>17.399999999999999</v>
      </c>
      <c r="P10" s="71">
        <v>0.01</v>
      </c>
      <c r="Q10" s="71">
        <v>34.89</v>
      </c>
      <c r="R10" s="71">
        <v>0</v>
      </c>
      <c r="S10" s="71">
        <v>6.6</v>
      </c>
      <c r="T10" s="71">
        <v>0.4</v>
      </c>
      <c r="U10" s="1"/>
    </row>
    <row r="11" spans="1:21" ht="16.2" hidden="1" thickBot="1" x14ac:dyDescent="0.35">
      <c r="A11" s="81"/>
      <c r="B11" s="82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1"/>
    </row>
    <row r="12" spans="1:21" ht="21" customHeight="1" thickBot="1" x14ac:dyDescent="0.35">
      <c r="A12" s="15"/>
      <c r="B12" s="14" t="s">
        <v>71</v>
      </c>
      <c r="C12" s="47">
        <f>C6+C7+C8+C9+C10</f>
        <v>500</v>
      </c>
      <c r="D12" s="47">
        <f t="shared" ref="D12:T12" si="0">D6+D7+D8+D9+D10</f>
        <v>15.41</v>
      </c>
      <c r="E12" s="47">
        <f t="shared" si="0"/>
        <v>19.68</v>
      </c>
      <c r="F12" s="47">
        <f t="shared" si="0"/>
        <v>67.12</v>
      </c>
      <c r="G12" s="47">
        <f t="shared" si="0"/>
        <v>507.23999999999995</v>
      </c>
      <c r="H12" s="47">
        <f t="shared" si="0"/>
        <v>0.16500000000000001</v>
      </c>
      <c r="I12" s="47">
        <f t="shared" si="0"/>
        <v>11.959999999999999</v>
      </c>
      <c r="J12" s="47">
        <f t="shared" si="0"/>
        <v>0</v>
      </c>
      <c r="K12" s="47">
        <f t="shared" si="0"/>
        <v>0.6</v>
      </c>
      <c r="L12" s="47">
        <f t="shared" si="0"/>
        <v>1.9000000000000001</v>
      </c>
      <c r="M12" s="47">
        <f t="shared" si="0"/>
        <v>0.13</v>
      </c>
      <c r="N12" s="47">
        <f t="shared" si="0"/>
        <v>202.94</v>
      </c>
      <c r="O12" s="47">
        <f t="shared" si="0"/>
        <v>180.1</v>
      </c>
      <c r="P12" s="47">
        <f t="shared" si="0"/>
        <v>0.03</v>
      </c>
      <c r="Q12" s="47">
        <f t="shared" si="0"/>
        <v>120.39</v>
      </c>
      <c r="R12" s="47">
        <f t="shared" si="0"/>
        <v>0</v>
      </c>
      <c r="S12" s="47">
        <f t="shared" si="0"/>
        <v>37.299999999999997</v>
      </c>
      <c r="T12" s="47">
        <f t="shared" si="0"/>
        <v>2.14</v>
      </c>
      <c r="U12" s="1"/>
    </row>
    <row r="13" spans="1:21" ht="15" customHeight="1" thickBot="1" x14ac:dyDescent="0.35">
      <c r="A13" s="15"/>
      <c r="B13" s="12" t="s">
        <v>72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"/>
    </row>
    <row r="14" spans="1:21" ht="26.25" customHeight="1" thickBot="1" x14ac:dyDescent="0.35">
      <c r="A14" s="100" t="s">
        <v>97</v>
      </c>
      <c r="B14" s="101" t="s">
        <v>98</v>
      </c>
      <c r="C14" s="98">
        <v>60</v>
      </c>
      <c r="D14" s="98">
        <v>0.48</v>
      </c>
      <c r="E14" s="98">
        <v>0</v>
      </c>
      <c r="F14" s="102">
        <v>1.68</v>
      </c>
      <c r="G14" s="98">
        <v>8.64</v>
      </c>
      <c r="H14" s="98">
        <v>0.03</v>
      </c>
      <c r="I14" s="98">
        <v>3.3</v>
      </c>
      <c r="J14" s="98">
        <v>0</v>
      </c>
      <c r="K14" s="98">
        <v>0</v>
      </c>
      <c r="L14" s="98">
        <v>0.4</v>
      </c>
      <c r="M14" s="98">
        <v>0</v>
      </c>
      <c r="N14" s="98">
        <v>12.24</v>
      </c>
      <c r="O14" s="98">
        <v>16.2</v>
      </c>
      <c r="P14" s="98">
        <v>0.02</v>
      </c>
      <c r="Q14" s="98">
        <v>0</v>
      </c>
      <c r="R14" s="98">
        <v>0</v>
      </c>
      <c r="S14" s="98">
        <v>7</v>
      </c>
      <c r="T14" s="98">
        <v>0.1</v>
      </c>
      <c r="U14" s="1"/>
    </row>
    <row r="15" spans="1:21" ht="34.5" customHeight="1" thickBot="1" x14ac:dyDescent="0.35">
      <c r="A15" s="103" t="s">
        <v>90</v>
      </c>
      <c r="B15" s="104" t="s">
        <v>91</v>
      </c>
      <c r="C15" s="105">
        <v>200</v>
      </c>
      <c r="D15" s="105">
        <v>4.4000000000000004</v>
      </c>
      <c r="E15" s="105">
        <v>3.76</v>
      </c>
      <c r="F15" s="105">
        <v>21.2</v>
      </c>
      <c r="G15" s="105">
        <v>136.24</v>
      </c>
      <c r="H15" s="105">
        <v>0.22</v>
      </c>
      <c r="I15" s="105">
        <v>5.8</v>
      </c>
      <c r="J15" s="105">
        <v>0</v>
      </c>
      <c r="K15" s="105">
        <v>0.05</v>
      </c>
      <c r="L15" s="105">
        <v>2.1</v>
      </c>
      <c r="M15" s="105">
        <v>0.06</v>
      </c>
      <c r="N15" s="105">
        <v>39.14</v>
      </c>
      <c r="O15" s="105">
        <v>90.48</v>
      </c>
      <c r="P15" s="105">
        <v>0.01</v>
      </c>
      <c r="Q15" s="106">
        <v>208.3</v>
      </c>
      <c r="R15" s="105">
        <v>0</v>
      </c>
      <c r="S15" s="105">
        <v>35.700000000000003</v>
      </c>
      <c r="T15" s="106">
        <v>1.64</v>
      </c>
      <c r="U15" s="1"/>
    </row>
    <row r="16" spans="1:21" ht="33.75" customHeight="1" thickBot="1" x14ac:dyDescent="0.35">
      <c r="A16" s="78" t="s">
        <v>85</v>
      </c>
      <c r="B16" s="79" t="s">
        <v>55</v>
      </c>
      <c r="C16" s="99">
        <v>220</v>
      </c>
      <c r="D16" s="99">
        <v>19.8</v>
      </c>
      <c r="E16" s="99">
        <v>20.7</v>
      </c>
      <c r="F16" s="99">
        <v>52.8</v>
      </c>
      <c r="G16" s="99">
        <v>476.7</v>
      </c>
      <c r="H16" s="71">
        <v>0.03</v>
      </c>
      <c r="I16" s="71">
        <v>5.82</v>
      </c>
      <c r="J16" s="71">
        <v>33.42</v>
      </c>
      <c r="K16" s="71">
        <v>0</v>
      </c>
      <c r="L16" s="71">
        <v>0.69</v>
      </c>
      <c r="M16" s="71">
        <v>0.33</v>
      </c>
      <c r="N16" s="71">
        <v>146.91</v>
      </c>
      <c r="O16" s="71">
        <v>153.4</v>
      </c>
      <c r="P16" s="71">
        <v>0</v>
      </c>
      <c r="Q16" s="71">
        <v>68</v>
      </c>
      <c r="R16" s="71">
        <v>0</v>
      </c>
      <c r="S16" s="71">
        <v>10</v>
      </c>
      <c r="T16" s="71">
        <v>0.3</v>
      </c>
      <c r="U16" s="1"/>
    </row>
    <row r="17" spans="1:21" ht="22.5" hidden="1" customHeight="1" thickBot="1" x14ac:dyDescent="0.35">
      <c r="A17" s="78"/>
      <c r="B17" s="8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1"/>
    </row>
    <row r="18" spans="1:21" ht="0.75" hidden="1" customHeight="1" thickBot="1" x14ac:dyDescent="0.35">
      <c r="A18" s="78"/>
      <c r="B18" s="84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1"/>
    </row>
    <row r="19" spans="1:21" ht="24" customHeight="1" thickBot="1" x14ac:dyDescent="0.35">
      <c r="A19" s="78" t="s">
        <v>78</v>
      </c>
      <c r="B19" s="70" t="s">
        <v>29</v>
      </c>
      <c r="C19" s="71">
        <v>200</v>
      </c>
      <c r="D19" s="71">
        <v>0.86</v>
      </c>
      <c r="E19" s="71">
        <v>0.75</v>
      </c>
      <c r="F19" s="71">
        <v>32.799999999999997</v>
      </c>
      <c r="G19" s="71">
        <v>134.55000000000001</v>
      </c>
      <c r="H19" s="71">
        <v>0.02</v>
      </c>
      <c r="I19" s="71">
        <v>0.72</v>
      </c>
      <c r="J19" s="71">
        <v>0</v>
      </c>
      <c r="K19" s="71">
        <v>0.2</v>
      </c>
      <c r="L19" s="71">
        <v>0.18</v>
      </c>
      <c r="M19" s="71">
        <v>0</v>
      </c>
      <c r="N19" s="71">
        <v>32.5</v>
      </c>
      <c r="O19" s="71">
        <v>15.4</v>
      </c>
      <c r="P19" s="71">
        <v>0.01</v>
      </c>
      <c r="Q19" s="71">
        <v>13</v>
      </c>
      <c r="R19" s="71">
        <v>0</v>
      </c>
      <c r="S19" s="71">
        <v>8</v>
      </c>
      <c r="T19" s="71">
        <v>0.9</v>
      </c>
      <c r="U19" s="1"/>
    </row>
    <row r="20" spans="1:21" ht="16.2" hidden="1" thickBot="1" x14ac:dyDescent="0.35">
      <c r="A20" s="81"/>
      <c r="B20" s="8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1"/>
    </row>
    <row r="21" spans="1:21" ht="18" customHeight="1" thickBot="1" x14ac:dyDescent="0.35">
      <c r="A21" s="81" t="s">
        <v>26</v>
      </c>
      <c r="B21" s="82" t="s">
        <v>15</v>
      </c>
      <c r="C21" s="80">
        <v>20</v>
      </c>
      <c r="D21" s="71">
        <v>1.32</v>
      </c>
      <c r="E21" s="71">
        <v>0.24</v>
      </c>
      <c r="F21" s="71">
        <v>7.92</v>
      </c>
      <c r="G21" s="71">
        <v>39.119999999999997</v>
      </c>
      <c r="H21" s="71">
        <v>3.5000000000000003E-2</v>
      </c>
      <c r="I21" s="71">
        <v>0</v>
      </c>
      <c r="J21" s="71">
        <v>0</v>
      </c>
      <c r="K21" s="71">
        <v>0.35</v>
      </c>
      <c r="L21" s="71">
        <v>0.04</v>
      </c>
      <c r="M21" s="71">
        <v>0</v>
      </c>
      <c r="N21" s="71">
        <v>5.8</v>
      </c>
      <c r="O21" s="71">
        <v>30</v>
      </c>
      <c r="P21" s="71">
        <v>0</v>
      </c>
      <c r="Q21" s="71">
        <v>2</v>
      </c>
      <c r="R21" s="71">
        <v>0</v>
      </c>
      <c r="S21" s="71">
        <v>9.6</v>
      </c>
      <c r="T21" s="71">
        <v>0.5</v>
      </c>
      <c r="U21" s="1"/>
    </row>
    <row r="22" spans="1:21" ht="16.2" thickBot="1" x14ac:dyDescent="0.35">
      <c r="A22" s="15"/>
      <c r="B22" s="14" t="s">
        <v>73</v>
      </c>
      <c r="C22" s="47">
        <f>C14+C15+C16+C19+C21</f>
        <v>700</v>
      </c>
      <c r="D22" s="47">
        <f t="shared" ref="D22:T22" si="1">D14+D15+D16+D19+D21</f>
        <v>26.86</v>
      </c>
      <c r="E22" s="47">
        <f t="shared" si="1"/>
        <v>25.45</v>
      </c>
      <c r="F22" s="47">
        <f t="shared" si="1"/>
        <v>116.39999999999999</v>
      </c>
      <c r="G22" s="47">
        <f t="shared" si="1"/>
        <v>795.24999999999989</v>
      </c>
      <c r="H22" s="47">
        <f t="shared" si="1"/>
        <v>0.33500000000000008</v>
      </c>
      <c r="I22" s="47">
        <f t="shared" si="1"/>
        <v>15.64</v>
      </c>
      <c r="J22" s="47">
        <f t="shared" si="1"/>
        <v>33.42</v>
      </c>
      <c r="K22" s="47">
        <f t="shared" si="1"/>
        <v>0.6</v>
      </c>
      <c r="L22" s="47">
        <f t="shared" si="1"/>
        <v>3.41</v>
      </c>
      <c r="M22" s="47">
        <f t="shared" si="1"/>
        <v>0.39</v>
      </c>
      <c r="N22" s="47">
        <f t="shared" si="1"/>
        <v>236.59</v>
      </c>
      <c r="O22" s="47">
        <f t="shared" si="1"/>
        <v>305.48</v>
      </c>
      <c r="P22" s="47">
        <f t="shared" si="1"/>
        <v>0.04</v>
      </c>
      <c r="Q22" s="47">
        <f t="shared" si="1"/>
        <v>291.3</v>
      </c>
      <c r="R22" s="47">
        <f t="shared" si="1"/>
        <v>0</v>
      </c>
      <c r="S22" s="47">
        <f t="shared" si="1"/>
        <v>70.3</v>
      </c>
      <c r="T22" s="47">
        <f t="shared" si="1"/>
        <v>3.44</v>
      </c>
      <c r="U22" s="1"/>
    </row>
    <row r="23" spans="1:21" ht="16.2" hidden="1" thickBot="1" x14ac:dyDescent="0.35">
      <c r="A23" s="15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</row>
    <row r="24" spans="1:21" ht="24.75" hidden="1" customHeight="1" thickBot="1" x14ac:dyDescent="0.35">
      <c r="A24" s="78"/>
      <c r="B24" s="8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1"/>
    </row>
    <row r="25" spans="1:21" ht="16.2" hidden="1" thickBot="1" x14ac:dyDescent="0.35">
      <c r="A25" s="73"/>
      <c r="B25" s="89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1"/>
    </row>
    <row r="26" spans="1:21" ht="18.75" hidden="1" customHeight="1" thickBot="1" x14ac:dyDescent="0.35">
      <c r="A26" s="15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"/>
    </row>
    <row r="27" spans="1:21" ht="18" thickBot="1" x14ac:dyDescent="0.35">
      <c r="A27" s="15"/>
      <c r="B27" s="61" t="s">
        <v>75</v>
      </c>
      <c r="C27" s="12"/>
      <c r="D27" s="50">
        <f>D12+D22+D26</f>
        <v>42.269999999999996</v>
      </c>
      <c r="E27" s="50">
        <f t="shared" ref="E27:J27" si="2">SUM(E12,E22,E26)</f>
        <v>45.129999999999995</v>
      </c>
      <c r="F27" s="50">
        <f t="shared" si="2"/>
        <v>183.51999999999998</v>
      </c>
      <c r="G27" s="50">
        <f t="shared" si="2"/>
        <v>1302.4899999999998</v>
      </c>
      <c r="H27" s="50">
        <f t="shared" si="2"/>
        <v>0.50000000000000011</v>
      </c>
      <c r="I27" s="50">
        <f t="shared" si="2"/>
        <v>27.6</v>
      </c>
      <c r="J27" s="50">
        <f t="shared" si="2"/>
        <v>33.42</v>
      </c>
      <c r="K27" s="50">
        <f t="shared" ref="K27:T27" si="3">SUM(K12,K22,K26)</f>
        <v>1.2</v>
      </c>
      <c r="L27" s="50">
        <f t="shared" si="3"/>
        <v>5.3100000000000005</v>
      </c>
      <c r="M27" s="50">
        <f t="shared" si="3"/>
        <v>0.52</v>
      </c>
      <c r="N27" s="50">
        <f t="shared" si="3"/>
        <v>439.53</v>
      </c>
      <c r="O27" s="50">
        <f t="shared" si="3"/>
        <v>485.58000000000004</v>
      </c>
      <c r="P27" s="50">
        <f t="shared" si="3"/>
        <v>7.0000000000000007E-2</v>
      </c>
      <c r="Q27" s="50">
        <f t="shared" si="3"/>
        <v>411.69</v>
      </c>
      <c r="R27" s="50">
        <f t="shared" si="3"/>
        <v>0</v>
      </c>
      <c r="S27" s="50">
        <f t="shared" si="3"/>
        <v>107.6</v>
      </c>
      <c r="T27" s="50">
        <f t="shared" si="3"/>
        <v>5.58</v>
      </c>
      <c r="U27" s="1"/>
    </row>
    <row r="28" spans="1:21" x14ac:dyDescent="0.3">
      <c r="U28" s="1"/>
    </row>
    <row r="29" spans="1:21" x14ac:dyDescent="0.3">
      <c r="U29" s="1"/>
    </row>
    <row r="30" spans="1:21" x14ac:dyDescent="0.3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I29" sqref="I29"/>
    </sheetView>
  </sheetViews>
  <sheetFormatPr defaultRowHeight="14.4" x14ac:dyDescent="0.3"/>
  <cols>
    <col min="1" max="1" width="6.88671875" customWidth="1"/>
    <col min="2" max="2" width="26.109375" customWidth="1"/>
    <col min="3" max="3" width="7" customWidth="1"/>
    <col min="4" max="4" width="7.21875" customWidth="1"/>
    <col min="5" max="5" width="7.109375" customWidth="1"/>
    <col min="6" max="6" width="8.21875" customWidth="1"/>
    <col min="7" max="7" width="8.109375" customWidth="1"/>
    <col min="8" max="8" width="6.21875" customWidth="1"/>
    <col min="9" max="9" width="6.109375" customWidth="1"/>
    <col min="10" max="10" width="6.21875" customWidth="1"/>
    <col min="11" max="11" width="5.21875" customWidth="1"/>
    <col min="12" max="12" width="5" customWidth="1"/>
    <col min="13" max="13" width="5.77734375" customWidth="1"/>
    <col min="14" max="14" width="6.88671875" customWidth="1"/>
    <col min="15" max="15" width="6.77734375" customWidth="1"/>
    <col min="16" max="16" width="7.21875" customWidth="1"/>
    <col min="17" max="17" width="6.109375" customWidth="1"/>
    <col min="18" max="18" width="6.21875" customWidth="1"/>
    <col min="19" max="19" width="8.6640625" customWidth="1"/>
    <col min="20" max="20" width="6.88671875" customWidth="1"/>
  </cols>
  <sheetData>
    <row r="1" spans="1:20" ht="15" thickBot="1" x14ac:dyDescent="0.35">
      <c r="A1" s="150" t="s">
        <v>18</v>
      </c>
      <c r="B1" s="135" t="s">
        <v>137</v>
      </c>
      <c r="C1" s="144" t="s">
        <v>0</v>
      </c>
      <c r="D1" s="155" t="s">
        <v>16</v>
      </c>
      <c r="E1" s="156"/>
      <c r="F1" s="157"/>
      <c r="G1" s="144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45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46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5.75" customHeight="1" thickBot="1" x14ac:dyDescent="0.35">
      <c r="A4" s="20"/>
      <c r="B4" s="65" t="s">
        <v>70</v>
      </c>
      <c r="C4" s="9"/>
      <c r="D4" s="9"/>
      <c r="E4" s="9"/>
      <c r="F4" s="9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9.25" customHeight="1" thickBot="1" x14ac:dyDescent="0.35">
      <c r="A5" s="100" t="s">
        <v>97</v>
      </c>
      <c r="B5" s="101" t="s">
        <v>98</v>
      </c>
      <c r="C5" s="98">
        <v>60</v>
      </c>
      <c r="D5" s="98">
        <v>0.48</v>
      </c>
      <c r="E5" s="98">
        <v>0</v>
      </c>
      <c r="F5" s="102">
        <v>1.68</v>
      </c>
      <c r="G5" s="98">
        <v>8.64</v>
      </c>
      <c r="H5" s="98">
        <v>0.03</v>
      </c>
      <c r="I5" s="98">
        <v>3.3</v>
      </c>
      <c r="J5" s="98">
        <v>0</v>
      </c>
      <c r="K5" s="98">
        <v>0</v>
      </c>
      <c r="L5" s="98">
        <v>0.4</v>
      </c>
      <c r="M5" s="98">
        <v>0</v>
      </c>
      <c r="N5" s="98">
        <v>12.24</v>
      </c>
      <c r="O5" s="98">
        <v>16.2</v>
      </c>
      <c r="P5" s="98">
        <v>0.02</v>
      </c>
      <c r="Q5" s="98">
        <v>0</v>
      </c>
      <c r="R5" s="98">
        <v>0</v>
      </c>
      <c r="S5" s="98">
        <v>7</v>
      </c>
      <c r="T5" s="98">
        <v>0.1</v>
      </c>
    </row>
    <row r="6" spans="1:20" ht="16.2" thickBot="1" x14ac:dyDescent="0.35">
      <c r="A6" s="73" t="s">
        <v>67</v>
      </c>
      <c r="B6" s="74" t="s">
        <v>68</v>
      </c>
      <c r="C6" s="75">
        <v>90</v>
      </c>
      <c r="D6" s="75">
        <v>10.8</v>
      </c>
      <c r="E6" s="76">
        <v>11</v>
      </c>
      <c r="F6" s="76">
        <v>12.5</v>
      </c>
      <c r="G6" s="76">
        <v>210.4</v>
      </c>
      <c r="H6" s="76">
        <v>0.1</v>
      </c>
      <c r="I6" s="76">
        <v>6.4</v>
      </c>
      <c r="J6" s="76">
        <v>20</v>
      </c>
      <c r="K6" s="77">
        <v>0.05</v>
      </c>
      <c r="L6" s="75">
        <v>1</v>
      </c>
      <c r="M6" s="76">
        <v>0.04</v>
      </c>
      <c r="N6" s="76">
        <v>63.5</v>
      </c>
      <c r="O6" s="76">
        <v>77</v>
      </c>
      <c r="P6" s="77">
        <v>0.01</v>
      </c>
      <c r="Q6" s="77">
        <v>135</v>
      </c>
      <c r="R6" s="75">
        <v>0</v>
      </c>
      <c r="S6" s="76">
        <v>12.5</v>
      </c>
      <c r="T6" s="76">
        <v>1.1000000000000001</v>
      </c>
    </row>
    <row r="7" spans="1:20" ht="16.2" thickBot="1" x14ac:dyDescent="0.35">
      <c r="A7" s="78" t="s">
        <v>59</v>
      </c>
      <c r="B7" s="79" t="s">
        <v>69</v>
      </c>
      <c r="C7" s="71">
        <v>150</v>
      </c>
      <c r="D7" s="80">
        <v>2.7</v>
      </c>
      <c r="E7" s="71">
        <v>6</v>
      </c>
      <c r="F7" s="71">
        <v>32.1</v>
      </c>
      <c r="G7" s="71">
        <v>193.2</v>
      </c>
      <c r="H7" s="71">
        <v>0.05</v>
      </c>
      <c r="I7" s="71">
        <v>4.76</v>
      </c>
      <c r="J7" s="71">
        <v>22.66</v>
      </c>
      <c r="K7" s="71">
        <v>0</v>
      </c>
      <c r="L7" s="71">
        <v>0.9</v>
      </c>
      <c r="M7" s="71">
        <v>0.09</v>
      </c>
      <c r="N7" s="71">
        <v>38.53</v>
      </c>
      <c r="O7" s="71">
        <v>28.33</v>
      </c>
      <c r="P7" s="71">
        <v>0</v>
      </c>
      <c r="Q7" s="71">
        <v>107.3</v>
      </c>
      <c r="R7" s="71">
        <v>0</v>
      </c>
      <c r="S7" s="71">
        <v>10.199999999999999</v>
      </c>
      <c r="T7" s="71">
        <v>0.17</v>
      </c>
    </row>
    <row r="8" spans="1:20" ht="27" thickBot="1" x14ac:dyDescent="0.35">
      <c r="A8" s="103" t="s">
        <v>100</v>
      </c>
      <c r="B8" s="104" t="s">
        <v>101</v>
      </c>
      <c r="C8" s="98">
        <v>200</v>
      </c>
      <c r="D8" s="98">
        <v>3.9</v>
      </c>
      <c r="E8" s="98">
        <v>2.5</v>
      </c>
      <c r="F8" s="98">
        <v>17.600000000000001</v>
      </c>
      <c r="G8" s="98">
        <v>108.5</v>
      </c>
      <c r="H8" s="98">
        <v>0.06</v>
      </c>
      <c r="I8" s="98">
        <v>1.6</v>
      </c>
      <c r="J8" s="98">
        <v>24.4</v>
      </c>
      <c r="K8" s="98"/>
      <c r="L8" s="98"/>
      <c r="M8" s="98">
        <v>0.19</v>
      </c>
      <c r="N8" s="98">
        <v>152.22</v>
      </c>
      <c r="O8" s="98">
        <v>124.5</v>
      </c>
      <c r="P8" s="98"/>
      <c r="Q8" s="98">
        <v>216.3</v>
      </c>
      <c r="R8" s="98">
        <v>0</v>
      </c>
      <c r="S8" s="98">
        <v>21.34</v>
      </c>
      <c r="T8" s="98">
        <v>0.47</v>
      </c>
    </row>
    <row r="9" spans="1:20" ht="16.2" thickBot="1" x14ac:dyDescent="0.35">
      <c r="A9" s="81" t="s">
        <v>26</v>
      </c>
      <c r="B9" s="82" t="s">
        <v>15</v>
      </c>
      <c r="C9" s="80">
        <v>20</v>
      </c>
      <c r="D9" s="71">
        <v>1.32</v>
      </c>
      <c r="E9" s="71">
        <v>0.24</v>
      </c>
      <c r="F9" s="71">
        <v>7.92</v>
      </c>
      <c r="G9" s="71">
        <v>39.119999999999997</v>
      </c>
      <c r="H9" s="71">
        <v>3.5000000000000003E-2</v>
      </c>
      <c r="I9" s="71">
        <v>0</v>
      </c>
      <c r="J9" s="71">
        <v>0</v>
      </c>
      <c r="K9" s="71">
        <v>0.35</v>
      </c>
      <c r="L9" s="71">
        <v>0.04</v>
      </c>
      <c r="M9" s="71">
        <v>0</v>
      </c>
      <c r="N9" s="71">
        <v>5.8</v>
      </c>
      <c r="O9" s="71">
        <v>30</v>
      </c>
      <c r="P9" s="71">
        <v>0</v>
      </c>
      <c r="Q9" s="71">
        <v>2</v>
      </c>
      <c r="R9" s="71">
        <v>0</v>
      </c>
      <c r="S9" s="71">
        <v>9.6</v>
      </c>
      <c r="T9" s="71">
        <v>0.5</v>
      </c>
    </row>
    <row r="10" spans="1:20" ht="16.2" hidden="1" thickBot="1" x14ac:dyDescent="0.35">
      <c r="A10" s="19"/>
      <c r="B10" s="10"/>
      <c r="C10" s="26"/>
      <c r="D10" s="11"/>
      <c r="E10" s="11"/>
      <c r="F10" s="11"/>
      <c r="G10" s="11"/>
      <c r="H10" s="11"/>
      <c r="I10" s="11"/>
      <c r="J10" s="11"/>
      <c r="K10" s="25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6.2" thickBot="1" x14ac:dyDescent="0.35">
      <c r="A11" s="19"/>
      <c r="B11" s="14" t="s">
        <v>71</v>
      </c>
      <c r="C11" s="47">
        <f>C5+C6+C7+C8+C9+C10</f>
        <v>520</v>
      </c>
      <c r="D11" s="47">
        <f t="shared" ref="D11:T11" si="0">D5+D6+D7+D8+D9+D10</f>
        <v>19.2</v>
      </c>
      <c r="E11" s="47">
        <f t="shared" si="0"/>
        <v>19.739999999999998</v>
      </c>
      <c r="F11" s="47">
        <f t="shared" si="0"/>
        <v>71.8</v>
      </c>
      <c r="G11" s="47">
        <f t="shared" si="0"/>
        <v>559.86</v>
      </c>
      <c r="H11" s="47">
        <f t="shared" si="0"/>
        <v>0.27500000000000002</v>
      </c>
      <c r="I11" s="47">
        <f t="shared" si="0"/>
        <v>16.059999999999999</v>
      </c>
      <c r="J11" s="47">
        <f t="shared" si="0"/>
        <v>67.06</v>
      </c>
      <c r="K11" s="47">
        <f t="shared" si="0"/>
        <v>0.39999999999999997</v>
      </c>
      <c r="L11" s="47">
        <f t="shared" si="0"/>
        <v>2.34</v>
      </c>
      <c r="M11" s="47">
        <f t="shared" si="0"/>
        <v>0.32</v>
      </c>
      <c r="N11" s="47">
        <f t="shared" si="0"/>
        <v>272.29000000000002</v>
      </c>
      <c r="O11" s="47">
        <f t="shared" si="0"/>
        <v>276.02999999999997</v>
      </c>
      <c r="P11" s="47">
        <f t="shared" si="0"/>
        <v>0.03</v>
      </c>
      <c r="Q11" s="47">
        <f t="shared" si="0"/>
        <v>460.6</v>
      </c>
      <c r="R11" s="47">
        <f t="shared" si="0"/>
        <v>0</v>
      </c>
      <c r="S11" s="47">
        <f t="shared" si="0"/>
        <v>60.64</v>
      </c>
      <c r="T11" s="47">
        <f t="shared" si="0"/>
        <v>2.34</v>
      </c>
    </row>
    <row r="12" spans="1:20" s="5" customFormat="1" ht="15.75" customHeight="1" thickBot="1" x14ac:dyDescent="0.35">
      <c r="A12" s="19"/>
      <c r="B12" s="12" t="s">
        <v>72</v>
      </c>
      <c r="C12" s="11"/>
      <c r="D12" s="12"/>
      <c r="E12" s="12"/>
      <c r="F12" s="12"/>
      <c r="G12" s="12"/>
      <c r="H12" s="12"/>
      <c r="I12" s="12"/>
      <c r="J12" s="12"/>
      <c r="K12" s="16"/>
      <c r="L12" s="11"/>
      <c r="M12" s="12"/>
      <c r="N12" s="12"/>
      <c r="O12" s="12"/>
      <c r="P12" s="25"/>
      <c r="Q12" s="16"/>
      <c r="R12" s="11"/>
      <c r="S12" s="12"/>
      <c r="T12" s="12"/>
    </row>
    <row r="13" spans="1:20" ht="33" customHeight="1" thickBot="1" x14ac:dyDescent="0.35">
      <c r="A13" s="100" t="s">
        <v>97</v>
      </c>
      <c r="B13" s="101" t="s">
        <v>98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7" thickBot="1" x14ac:dyDescent="0.35">
      <c r="A14" s="78" t="s">
        <v>84</v>
      </c>
      <c r="B14" s="84" t="s">
        <v>38</v>
      </c>
      <c r="C14" s="71">
        <v>205</v>
      </c>
      <c r="D14" s="71">
        <v>5</v>
      </c>
      <c r="E14" s="71">
        <v>4.9000000000000004</v>
      </c>
      <c r="F14" s="71">
        <v>19.5</v>
      </c>
      <c r="G14" s="71">
        <v>142.1</v>
      </c>
      <c r="H14" s="71">
        <v>0.15</v>
      </c>
      <c r="I14" s="71">
        <v>15.75</v>
      </c>
      <c r="J14" s="71">
        <v>38.75</v>
      </c>
      <c r="K14" s="71">
        <v>0.15</v>
      </c>
      <c r="L14" s="71">
        <v>1.7</v>
      </c>
      <c r="M14" s="71">
        <v>0.15</v>
      </c>
      <c r="N14" s="71">
        <v>104</v>
      </c>
      <c r="O14" s="71">
        <v>84</v>
      </c>
      <c r="P14" s="71">
        <v>0</v>
      </c>
      <c r="Q14" s="71">
        <v>107</v>
      </c>
      <c r="R14" s="71">
        <v>0</v>
      </c>
      <c r="S14" s="71">
        <v>22.1</v>
      </c>
      <c r="T14" s="71">
        <v>1.2</v>
      </c>
    </row>
    <row r="15" spans="1:20" ht="28.5" customHeight="1" thickBot="1" x14ac:dyDescent="0.35">
      <c r="A15" s="78" t="s">
        <v>58</v>
      </c>
      <c r="B15" s="84" t="s">
        <v>76</v>
      </c>
      <c r="C15" s="71">
        <v>90</v>
      </c>
      <c r="D15" s="71">
        <v>10.34</v>
      </c>
      <c r="E15" s="71">
        <v>10.95</v>
      </c>
      <c r="F15" s="71">
        <v>15.1</v>
      </c>
      <c r="G15" s="71">
        <v>200.31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0" ht="30" customHeight="1" thickBot="1" x14ac:dyDescent="0.35">
      <c r="A16" s="69" t="s">
        <v>33</v>
      </c>
      <c r="B16" s="79" t="s">
        <v>34</v>
      </c>
      <c r="C16" s="71">
        <v>150</v>
      </c>
      <c r="D16" s="71">
        <v>5.35</v>
      </c>
      <c r="E16" s="71">
        <v>10.5</v>
      </c>
      <c r="F16" s="71">
        <v>33</v>
      </c>
      <c r="G16" s="71">
        <v>247.9</v>
      </c>
      <c r="H16" s="71">
        <v>0.03</v>
      </c>
      <c r="I16" s="71">
        <v>1.4</v>
      </c>
      <c r="J16" s="71">
        <v>16</v>
      </c>
      <c r="K16" s="71">
        <v>0.4</v>
      </c>
      <c r="L16" s="71">
        <v>1.1000000000000001</v>
      </c>
      <c r="M16" s="71">
        <v>0</v>
      </c>
      <c r="N16" s="71">
        <v>102.9</v>
      </c>
      <c r="O16" s="71">
        <v>64.599999999999994</v>
      </c>
      <c r="P16" s="71">
        <v>0</v>
      </c>
      <c r="Q16" s="71">
        <v>84.3</v>
      </c>
      <c r="R16" s="71">
        <v>0</v>
      </c>
      <c r="S16" s="71">
        <v>16.100000000000001</v>
      </c>
      <c r="T16" s="71">
        <v>0.4</v>
      </c>
    </row>
    <row r="17" spans="1:20" ht="16.2" thickBot="1" x14ac:dyDescent="0.35">
      <c r="A17" s="78" t="s">
        <v>28</v>
      </c>
      <c r="B17" s="70" t="s">
        <v>29</v>
      </c>
      <c r="C17" s="71">
        <v>200</v>
      </c>
      <c r="D17" s="71">
        <v>0.86</v>
      </c>
      <c r="E17" s="71">
        <v>0.75</v>
      </c>
      <c r="F17" s="71">
        <v>32.799999999999997</v>
      </c>
      <c r="G17" s="71">
        <v>134.55000000000001</v>
      </c>
      <c r="H17" s="71">
        <v>0.02</v>
      </c>
      <c r="I17" s="71">
        <v>0.72</v>
      </c>
      <c r="J17" s="71">
        <v>0</v>
      </c>
      <c r="K17" s="71">
        <v>0.2</v>
      </c>
      <c r="L17" s="71">
        <v>0.18</v>
      </c>
      <c r="M17" s="71">
        <v>0</v>
      </c>
      <c r="N17" s="71">
        <v>32.5</v>
      </c>
      <c r="O17" s="71">
        <v>15.4</v>
      </c>
      <c r="P17" s="71">
        <v>0.01</v>
      </c>
      <c r="Q17" s="71">
        <v>13</v>
      </c>
      <c r="R17" s="71">
        <v>0</v>
      </c>
      <c r="S17" s="71">
        <v>8</v>
      </c>
      <c r="T17" s="71">
        <v>0.9</v>
      </c>
    </row>
    <row r="18" spans="1:20" ht="16.2" thickBot="1" x14ac:dyDescent="0.35">
      <c r="A18" s="81" t="s">
        <v>26</v>
      </c>
      <c r="B18" s="82" t="s">
        <v>15</v>
      </c>
      <c r="C18" s="80">
        <v>20</v>
      </c>
      <c r="D18" s="71">
        <v>1.32</v>
      </c>
      <c r="E18" s="71">
        <v>0.24</v>
      </c>
      <c r="F18" s="71">
        <v>7.92</v>
      </c>
      <c r="G18" s="71">
        <v>39.119999999999997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.5" hidden="1" customHeight="1" thickBot="1" x14ac:dyDescent="0.35">
      <c r="A19" s="19"/>
      <c r="B19" s="10"/>
      <c r="C19" s="2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5"/>
      <c r="Q19" s="11"/>
      <c r="R19" s="11"/>
      <c r="S19" s="11"/>
      <c r="T19" s="11"/>
    </row>
    <row r="20" spans="1:20" ht="15" customHeight="1" thickBot="1" x14ac:dyDescent="0.35">
      <c r="A20" s="19"/>
      <c r="B20" s="14" t="s">
        <v>73</v>
      </c>
      <c r="C20" s="47">
        <f>SUM(C13:C19)</f>
        <v>725</v>
      </c>
      <c r="D20" s="47">
        <f t="shared" ref="D20:T20" si="1">SUM(D13:D19)</f>
        <v>23.35</v>
      </c>
      <c r="E20" s="47">
        <f t="shared" si="1"/>
        <v>27.34</v>
      </c>
      <c r="F20" s="47">
        <f t="shared" si="1"/>
        <v>110</v>
      </c>
      <c r="G20" s="47">
        <f>SUM(G13:G19)</f>
        <v>772.62</v>
      </c>
      <c r="H20" s="47">
        <f t="shared" si="1"/>
        <v>0.34500000000000008</v>
      </c>
      <c r="I20" s="47">
        <f t="shared" si="1"/>
        <v>21.22</v>
      </c>
      <c r="J20" s="47">
        <f t="shared" si="1"/>
        <v>91.85</v>
      </c>
      <c r="K20" s="47">
        <f>SUM(K13:K19)</f>
        <v>1.1800000000000002</v>
      </c>
      <c r="L20" s="47">
        <f>SUM(L13:L19)</f>
        <v>4.8199999999999994</v>
      </c>
      <c r="M20" s="47">
        <f>SUM(M13:M19)</f>
        <v>0.25</v>
      </c>
      <c r="N20" s="47">
        <f t="shared" si="1"/>
        <v>355.84</v>
      </c>
      <c r="O20" s="47">
        <f t="shared" si="1"/>
        <v>282.36</v>
      </c>
      <c r="P20" s="47">
        <f>SUM(P13:P19)</f>
        <v>0.04</v>
      </c>
      <c r="Q20" s="47">
        <f>SUM(Q13:Q19)</f>
        <v>310.39999999999998</v>
      </c>
      <c r="R20" s="47">
        <f>SUM(R13:R19)</f>
        <v>0</v>
      </c>
      <c r="S20" s="47">
        <f t="shared" si="1"/>
        <v>84.88</v>
      </c>
      <c r="T20" s="47">
        <f t="shared" si="1"/>
        <v>4.0199999999999996</v>
      </c>
    </row>
    <row r="21" spans="1:20" ht="0.75" hidden="1" customHeight="1" thickBot="1" x14ac:dyDescent="0.35">
      <c r="A21" s="19"/>
      <c r="B21" s="12"/>
      <c r="C21" s="11"/>
      <c r="D21" s="11"/>
      <c r="E21" s="11"/>
      <c r="F21" s="11"/>
      <c r="G21" s="11"/>
      <c r="H21" s="11"/>
      <c r="I21" s="11"/>
      <c r="J21" s="11"/>
      <c r="K21" s="25"/>
      <c r="L21" s="11"/>
      <c r="M21" s="11"/>
      <c r="N21" s="11"/>
      <c r="O21" s="11"/>
      <c r="P21" s="25"/>
      <c r="Q21" s="25"/>
      <c r="R21" s="11"/>
      <c r="S21" s="11"/>
      <c r="T21" s="11"/>
    </row>
    <row r="22" spans="1:20" ht="16.2" hidden="1" thickBot="1" x14ac:dyDescent="0.35">
      <c r="A22" s="78"/>
      <c r="B22" s="8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2" hidden="1" thickBot="1" x14ac:dyDescent="0.35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2" hidden="1" thickBot="1" x14ac:dyDescent="0.35">
      <c r="A24" s="19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8" thickBot="1" x14ac:dyDescent="0.35">
      <c r="A25" s="19"/>
      <c r="B25" s="61" t="s">
        <v>75</v>
      </c>
      <c r="C25" s="27"/>
      <c r="D25" s="50">
        <f>D11+D20+D24</f>
        <v>42.55</v>
      </c>
      <c r="E25" s="50">
        <f t="shared" ref="E25:T25" si="2">E11+E20+E24</f>
        <v>47.08</v>
      </c>
      <c r="F25" s="50">
        <f t="shared" si="2"/>
        <v>181.8</v>
      </c>
      <c r="G25" s="50">
        <f t="shared" si="2"/>
        <v>1332.48</v>
      </c>
      <c r="H25" s="50">
        <f t="shared" si="2"/>
        <v>0.62000000000000011</v>
      </c>
      <c r="I25" s="50">
        <f t="shared" si="2"/>
        <v>37.28</v>
      </c>
      <c r="J25" s="50">
        <f t="shared" si="2"/>
        <v>158.91</v>
      </c>
      <c r="K25" s="50">
        <f t="shared" si="2"/>
        <v>1.58</v>
      </c>
      <c r="L25" s="50">
        <f t="shared" si="2"/>
        <v>7.1599999999999993</v>
      </c>
      <c r="M25" s="50">
        <f t="shared" si="2"/>
        <v>0.57000000000000006</v>
      </c>
      <c r="N25" s="50">
        <f t="shared" si="2"/>
        <v>628.13</v>
      </c>
      <c r="O25" s="50">
        <f t="shared" si="2"/>
        <v>558.39</v>
      </c>
      <c r="P25" s="50">
        <f t="shared" si="2"/>
        <v>7.0000000000000007E-2</v>
      </c>
      <c r="Q25" s="50">
        <f t="shared" si="2"/>
        <v>771</v>
      </c>
      <c r="R25" s="50">
        <f t="shared" si="2"/>
        <v>0</v>
      </c>
      <c r="S25" s="50">
        <f t="shared" si="2"/>
        <v>145.51999999999998</v>
      </c>
      <c r="T25" s="50">
        <f t="shared" si="2"/>
        <v>6.3599999999999994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C17" sqref="C17"/>
    </sheetView>
  </sheetViews>
  <sheetFormatPr defaultRowHeight="14.4" x14ac:dyDescent="0.3"/>
  <cols>
    <col min="2" max="2" width="48" customWidth="1"/>
    <col min="3" max="3" width="16.21875" customWidth="1"/>
    <col min="4" max="4" width="15.77734375" customWidth="1"/>
    <col min="5" max="5" width="14.33203125" customWidth="1"/>
    <col min="6" max="6" width="18.21875" customWidth="1"/>
  </cols>
  <sheetData>
    <row r="2" spans="2:6" x14ac:dyDescent="0.3">
      <c r="B2" s="178" t="s">
        <v>102</v>
      </c>
      <c r="C2" s="178"/>
      <c r="D2" s="178"/>
      <c r="E2" s="178"/>
      <c r="F2" s="178"/>
    </row>
    <row r="3" spans="2:6" x14ac:dyDescent="0.3">
      <c r="B3" s="178" t="s">
        <v>119</v>
      </c>
      <c r="C3" s="178"/>
      <c r="D3" s="178"/>
      <c r="E3" s="178"/>
      <c r="F3" s="178"/>
    </row>
    <row r="4" spans="2:6" x14ac:dyDescent="0.3">
      <c r="B4" s="116"/>
      <c r="C4" s="116"/>
      <c r="D4" s="116"/>
      <c r="E4" s="116"/>
      <c r="F4" s="117"/>
    </row>
    <row r="5" spans="2:6" x14ac:dyDescent="0.3">
      <c r="B5" s="179" t="s">
        <v>103</v>
      </c>
      <c r="C5" s="179" t="s">
        <v>11</v>
      </c>
      <c r="D5" s="179" t="s">
        <v>12</v>
      </c>
      <c r="E5" s="179" t="s">
        <v>13</v>
      </c>
      <c r="F5" s="179" t="s">
        <v>104</v>
      </c>
    </row>
    <row r="6" spans="2:6" x14ac:dyDescent="0.3">
      <c r="B6" s="180"/>
      <c r="C6" s="180"/>
      <c r="D6" s="180"/>
      <c r="E6" s="180"/>
      <c r="F6" s="180"/>
    </row>
    <row r="7" spans="2:6" x14ac:dyDescent="0.3">
      <c r="B7" s="118" t="s">
        <v>105</v>
      </c>
      <c r="C7" s="119">
        <f>День1!D27</f>
        <v>42.269999999999996</v>
      </c>
      <c r="D7" s="119">
        <f>День1!E27</f>
        <v>45.129999999999995</v>
      </c>
      <c r="E7" s="119">
        <f>День1!F27</f>
        <v>183.51999999999998</v>
      </c>
      <c r="F7" s="119">
        <f>День1!G27</f>
        <v>1302.4899999999998</v>
      </c>
    </row>
    <row r="8" spans="2:6" x14ac:dyDescent="0.3">
      <c r="B8" s="118" t="s">
        <v>106</v>
      </c>
      <c r="C8" s="120">
        <f>День2!D22</f>
        <v>44.1</v>
      </c>
      <c r="D8" s="120">
        <f>День2!E22</f>
        <v>45.09</v>
      </c>
      <c r="E8" s="120">
        <f>День2!F22</f>
        <v>188.85999999999999</v>
      </c>
      <c r="F8" s="120">
        <f>День2!G22</f>
        <v>1337.31</v>
      </c>
    </row>
    <row r="9" spans="2:6" x14ac:dyDescent="0.3">
      <c r="B9" s="118" t="s">
        <v>107</v>
      </c>
      <c r="C9" s="120">
        <f>День3!D26</f>
        <v>42.28</v>
      </c>
      <c r="D9" s="120">
        <f>День3!E26</f>
        <v>43.73</v>
      </c>
      <c r="E9" s="120">
        <f>День3!F26</f>
        <v>185.70999999999998</v>
      </c>
      <c r="F9" s="120">
        <f>День3!G26</f>
        <v>1305.5300000000002</v>
      </c>
    </row>
    <row r="10" spans="2:6" x14ac:dyDescent="0.3">
      <c r="B10" s="118" t="s">
        <v>108</v>
      </c>
      <c r="C10" s="119">
        <f>День4!D26</f>
        <v>42.49</v>
      </c>
      <c r="D10" s="119">
        <f>День4!E26</f>
        <v>41.39</v>
      </c>
      <c r="E10" s="119">
        <f>День4!F26</f>
        <v>190.60000000000002</v>
      </c>
      <c r="F10" s="119">
        <f>День4!G26</f>
        <v>1294.02</v>
      </c>
    </row>
    <row r="11" spans="2:6" x14ac:dyDescent="0.3">
      <c r="B11" s="118" t="s">
        <v>109</v>
      </c>
      <c r="C11" s="119">
        <f>день5!D26</f>
        <v>41.3</v>
      </c>
      <c r="D11" s="119">
        <f>день5!E26</f>
        <v>45.92</v>
      </c>
      <c r="E11" s="119">
        <f>день5!F26</f>
        <v>184.45000000000002</v>
      </c>
      <c r="F11" s="119">
        <f>день5!G26</f>
        <v>1315.92</v>
      </c>
    </row>
    <row r="12" spans="2:6" x14ac:dyDescent="0.3">
      <c r="B12" s="118" t="s">
        <v>110</v>
      </c>
      <c r="C12" s="119">
        <f>день6!D26</f>
        <v>42.5</v>
      </c>
      <c r="D12" s="119">
        <f>день6!E26</f>
        <v>43.67</v>
      </c>
      <c r="E12" s="119">
        <f>день6!F26</f>
        <v>176.82</v>
      </c>
      <c r="F12" s="119">
        <f>день6!G26</f>
        <v>1270.31</v>
      </c>
    </row>
    <row r="13" spans="2:6" x14ac:dyDescent="0.3">
      <c r="B13" s="118" t="s">
        <v>111</v>
      </c>
      <c r="C13" s="119">
        <f>день7!D27</f>
        <v>38.49</v>
      </c>
      <c r="D13" s="119">
        <f>день7!E27</f>
        <v>41.739999999999995</v>
      </c>
      <c r="E13" s="119">
        <f>день7!F27</f>
        <v>178.12</v>
      </c>
      <c r="F13" s="119">
        <f>день7!G27</f>
        <v>1242.0999999999999</v>
      </c>
    </row>
    <row r="14" spans="2:6" x14ac:dyDescent="0.3">
      <c r="B14" s="118" t="s">
        <v>112</v>
      </c>
      <c r="C14" s="119">
        <f>день8!D25</f>
        <v>40.480000000000004</v>
      </c>
      <c r="D14" s="119">
        <f>день8!E25</f>
        <v>40.22</v>
      </c>
      <c r="E14" s="119">
        <f>день8!F25</f>
        <v>175.99</v>
      </c>
      <c r="F14" s="119">
        <f>день8!G25</f>
        <v>1226.8699999999999</v>
      </c>
    </row>
    <row r="15" spans="2:6" x14ac:dyDescent="0.3">
      <c r="B15" s="118" t="s">
        <v>113</v>
      </c>
      <c r="C15" s="119">
        <f>день9!D27</f>
        <v>41.34</v>
      </c>
      <c r="D15" s="119">
        <f>день9!E27</f>
        <v>43.569999999999993</v>
      </c>
      <c r="E15" s="119">
        <f>день9!F27</f>
        <v>188.79000000000002</v>
      </c>
      <c r="F15" s="119">
        <f>день9!G27</f>
        <v>1312.6399999999999</v>
      </c>
    </row>
    <row r="16" spans="2:6" x14ac:dyDescent="0.3">
      <c r="B16" s="118" t="s">
        <v>114</v>
      </c>
      <c r="C16" s="119">
        <f>день10!D25</f>
        <v>42.55</v>
      </c>
      <c r="D16" s="119">
        <f>день10!E25</f>
        <v>47.08</v>
      </c>
      <c r="E16" s="119">
        <f>день10!F25</f>
        <v>181.8</v>
      </c>
      <c r="F16" s="119">
        <f>день10!G25</f>
        <v>1332.48</v>
      </c>
    </row>
    <row r="17" spans="2:6" x14ac:dyDescent="0.3">
      <c r="B17" s="121" t="s">
        <v>115</v>
      </c>
      <c r="C17" s="122">
        <f>SUM(C7:C16)</f>
        <v>417.8</v>
      </c>
      <c r="D17" s="122">
        <f t="shared" ref="D17:F17" si="0">SUM(D7:D16)</f>
        <v>437.53999999999996</v>
      </c>
      <c r="E17" s="122">
        <f t="shared" si="0"/>
        <v>1834.6599999999999</v>
      </c>
      <c r="F17" s="122">
        <f t="shared" si="0"/>
        <v>12939.669999999998</v>
      </c>
    </row>
    <row r="18" spans="2:6" x14ac:dyDescent="0.3">
      <c r="B18" s="118" t="s">
        <v>116</v>
      </c>
      <c r="C18" s="119" t="s">
        <v>120</v>
      </c>
      <c r="D18" s="119" t="s">
        <v>121</v>
      </c>
      <c r="E18" s="119" t="s">
        <v>122</v>
      </c>
      <c r="F18" s="119" t="s">
        <v>123</v>
      </c>
    </row>
    <row r="19" spans="2:6" x14ac:dyDescent="0.3">
      <c r="B19" s="118" t="s">
        <v>117</v>
      </c>
      <c r="C19" s="119" t="s">
        <v>124</v>
      </c>
      <c r="D19" s="119" t="s">
        <v>125</v>
      </c>
      <c r="E19" s="119" t="s">
        <v>126</v>
      </c>
      <c r="F19" s="119" t="s">
        <v>127</v>
      </c>
    </row>
    <row r="20" spans="2:6" x14ac:dyDescent="0.3">
      <c r="B20" s="118" t="s">
        <v>118</v>
      </c>
      <c r="C20" s="118">
        <v>0</v>
      </c>
      <c r="D20" s="118">
        <v>0</v>
      </c>
      <c r="E20" s="118">
        <v>0</v>
      </c>
      <c r="F20" s="119">
        <v>0</v>
      </c>
    </row>
  </sheetData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11" sqref="A11:T11"/>
    </sheetView>
  </sheetViews>
  <sheetFormatPr defaultRowHeight="14.4" x14ac:dyDescent="0.3"/>
  <cols>
    <col min="1" max="1" width="6.109375" customWidth="1"/>
    <col min="2" max="2" width="26.88671875" customWidth="1"/>
    <col min="3" max="3" width="9.21875" customWidth="1"/>
    <col min="4" max="4" width="7" customWidth="1"/>
    <col min="5" max="5" width="6.33203125" customWidth="1"/>
    <col min="6" max="6" width="7.109375" customWidth="1"/>
    <col min="7" max="7" width="10.6640625" customWidth="1"/>
    <col min="8" max="8" width="6.33203125" customWidth="1"/>
    <col min="9" max="9" width="7.21875" customWidth="1"/>
    <col min="10" max="12" width="7.109375" customWidth="1"/>
    <col min="13" max="13" width="6.33203125" customWidth="1"/>
    <col min="14" max="14" width="7" customWidth="1"/>
    <col min="15" max="15" width="7.6640625" customWidth="1"/>
    <col min="16" max="16" width="6.109375" customWidth="1"/>
    <col min="17" max="17" width="7" customWidth="1"/>
    <col min="18" max="18" width="5.77734375" customWidth="1"/>
    <col min="19" max="19" width="7" customWidth="1"/>
    <col min="20" max="20" width="6.33203125" customWidth="1"/>
  </cols>
  <sheetData>
    <row r="1" spans="1:20" ht="15" thickBot="1" x14ac:dyDescent="0.35">
      <c r="A1" s="150" t="s">
        <v>18</v>
      </c>
      <c r="B1" s="135" t="s">
        <v>129</v>
      </c>
      <c r="C1" s="144" t="s">
        <v>0</v>
      </c>
      <c r="D1" s="155" t="s">
        <v>16</v>
      </c>
      <c r="E1" s="156"/>
      <c r="F1" s="157"/>
      <c r="G1" s="147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48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1" t="s">
        <v>11</v>
      </c>
      <c r="E3" s="31" t="s">
        <v>12</v>
      </c>
      <c r="F3" s="31" t="s">
        <v>13</v>
      </c>
      <c r="G3" s="149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6.8" thickBot="1" x14ac:dyDescent="0.35">
      <c r="A4" s="17"/>
      <c r="B4" s="54" t="s">
        <v>70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1" thickBot="1" x14ac:dyDescent="0.35">
      <c r="A5" s="78" t="s">
        <v>54</v>
      </c>
      <c r="B5" s="86" t="s">
        <v>53</v>
      </c>
      <c r="C5" s="71">
        <v>30</v>
      </c>
      <c r="D5" s="71">
        <v>6.1</v>
      </c>
      <c r="E5" s="71">
        <v>7.7</v>
      </c>
      <c r="F5" s="71">
        <v>0</v>
      </c>
      <c r="G5" s="71">
        <v>93.7</v>
      </c>
      <c r="H5" s="71">
        <v>0.01</v>
      </c>
      <c r="I5" s="71">
        <v>0.14000000000000001</v>
      </c>
      <c r="J5" s="71">
        <v>52</v>
      </c>
      <c r="K5" s="71">
        <v>0.04</v>
      </c>
      <c r="L5" s="71">
        <v>0.26</v>
      </c>
      <c r="M5" s="71">
        <v>0.06</v>
      </c>
      <c r="N5" s="71">
        <v>149.30000000000001</v>
      </c>
      <c r="O5" s="71">
        <v>90</v>
      </c>
      <c r="P5" s="71">
        <v>0</v>
      </c>
      <c r="Q5" s="71">
        <v>17.600000000000001</v>
      </c>
      <c r="R5" s="71">
        <v>0</v>
      </c>
      <c r="S5" s="71">
        <v>7</v>
      </c>
      <c r="T5" s="71">
        <v>0.2</v>
      </c>
    </row>
    <row r="6" spans="1:20" ht="31.8" thickBot="1" x14ac:dyDescent="0.35">
      <c r="A6" s="103" t="s">
        <v>81</v>
      </c>
      <c r="B6" s="107" t="s">
        <v>25</v>
      </c>
      <c r="C6" s="98">
        <v>220</v>
      </c>
      <c r="D6" s="98">
        <v>9.16</v>
      </c>
      <c r="E6" s="98">
        <v>11.7</v>
      </c>
      <c r="F6" s="98">
        <v>39.5</v>
      </c>
      <c r="G6" s="98">
        <v>299.94</v>
      </c>
      <c r="H6" s="71">
        <v>0.18</v>
      </c>
      <c r="I6" s="71">
        <v>0.86</v>
      </c>
      <c r="J6" s="71">
        <v>30</v>
      </c>
      <c r="K6" s="71">
        <v>0.22</v>
      </c>
      <c r="L6" s="94">
        <v>1.4</v>
      </c>
      <c r="M6" s="71">
        <v>0</v>
      </c>
      <c r="N6" s="71">
        <v>209.2</v>
      </c>
      <c r="O6" s="71">
        <v>190.87</v>
      </c>
      <c r="P6" s="71">
        <v>5.0000000000000001E-3</v>
      </c>
      <c r="Q6" s="71">
        <v>155</v>
      </c>
      <c r="R6" s="71">
        <v>0</v>
      </c>
      <c r="S6" s="71">
        <v>41</v>
      </c>
      <c r="T6" s="71">
        <v>1.25</v>
      </c>
    </row>
    <row r="7" spans="1:20" ht="28.5" customHeight="1" thickBot="1" x14ac:dyDescent="0.35">
      <c r="A7" s="103" t="s">
        <v>51</v>
      </c>
      <c r="B7" s="104" t="s">
        <v>52</v>
      </c>
      <c r="C7" s="98">
        <v>210</v>
      </c>
      <c r="D7" s="98">
        <v>0.13</v>
      </c>
      <c r="E7" s="98">
        <v>0.02</v>
      </c>
      <c r="F7" s="98">
        <v>15.2</v>
      </c>
      <c r="G7" s="98">
        <v>61.5</v>
      </c>
      <c r="H7" s="98">
        <v>0</v>
      </c>
      <c r="I7" s="98">
        <v>2.83</v>
      </c>
      <c r="J7" s="98">
        <v>0</v>
      </c>
      <c r="K7" s="98"/>
      <c r="L7" s="98"/>
      <c r="M7" s="98">
        <v>0</v>
      </c>
      <c r="N7" s="98">
        <v>14.2</v>
      </c>
      <c r="O7" s="98">
        <v>4.4000000000000004</v>
      </c>
      <c r="P7" s="98"/>
      <c r="Q7" s="98">
        <v>21.3</v>
      </c>
      <c r="R7" s="98"/>
      <c r="S7" s="98">
        <v>2.4</v>
      </c>
      <c r="T7" s="98">
        <v>0.36</v>
      </c>
    </row>
    <row r="8" spans="1:20" ht="22.5" customHeight="1" thickBot="1" x14ac:dyDescent="0.35">
      <c r="A8" s="81" t="s">
        <v>26</v>
      </c>
      <c r="B8" s="82" t="s">
        <v>14</v>
      </c>
      <c r="C8" s="71">
        <v>40</v>
      </c>
      <c r="D8" s="71">
        <v>3.54</v>
      </c>
      <c r="E8" s="71">
        <v>0.32</v>
      </c>
      <c r="F8" s="71">
        <v>19.68</v>
      </c>
      <c r="G8" s="71">
        <v>95.75</v>
      </c>
      <c r="H8" s="71">
        <v>7.0000000000000007E-2</v>
      </c>
      <c r="I8" s="71">
        <v>0</v>
      </c>
      <c r="J8" s="71">
        <v>0</v>
      </c>
      <c r="K8" s="71">
        <v>0</v>
      </c>
      <c r="L8" s="71">
        <v>0.6</v>
      </c>
      <c r="M8" s="71">
        <v>0</v>
      </c>
      <c r="N8" s="71">
        <v>9.1999999999999993</v>
      </c>
      <c r="O8" s="71">
        <v>34.799999999999997</v>
      </c>
      <c r="P8" s="71">
        <v>0.02</v>
      </c>
      <c r="Q8" s="71">
        <v>69.78</v>
      </c>
      <c r="R8" s="71">
        <v>0</v>
      </c>
      <c r="S8" s="71">
        <v>13.2</v>
      </c>
      <c r="T8" s="71">
        <v>0.8</v>
      </c>
    </row>
    <row r="9" spans="1:20" ht="16.2" thickBot="1" x14ac:dyDescent="0.35">
      <c r="A9" s="18"/>
      <c r="B9" s="14" t="s">
        <v>71</v>
      </c>
      <c r="C9" s="52">
        <f t="shared" ref="C9:T9" si="0">SUM(C5:C8)</f>
        <v>500</v>
      </c>
      <c r="D9" s="52">
        <f t="shared" si="0"/>
        <v>18.93</v>
      </c>
      <c r="E9" s="52">
        <f t="shared" si="0"/>
        <v>19.739999999999998</v>
      </c>
      <c r="F9" s="52">
        <f t="shared" si="0"/>
        <v>74.38</v>
      </c>
      <c r="G9" s="52">
        <f t="shared" si="0"/>
        <v>550.89</v>
      </c>
      <c r="H9" s="52">
        <f t="shared" si="0"/>
        <v>0.26</v>
      </c>
      <c r="I9" s="52">
        <f t="shared" si="0"/>
        <v>3.83</v>
      </c>
      <c r="J9" s="52">
        <f t="shared" si="0"/>
        <v>82</v>
      </c>
      <c r="K9" s="52">
        <f t="shared" si="0"/>
        <v>0.26</v>
      </c>
      <c r="L9" s="52">
        <f t="shared" si="0"/>
        <v>2.2599999999999998</v>
      </c>
      <c r="M9" s="52">
        <f t="shared" si="0"/>
        <v>0.06</v>
      </c>
      <c r="N9" s="52">
        <f>N5+N6+N7+N8</f>
        <v>381.9</v>
      </c>
      <c r="O9" s="52">
        <f t="shared" si="0"/>
        <v>320.07</v>
      </c>
      <c r="P9" s="52">
        <f t="shared" si="0"/>
        <v>2.5000000000000001E-2</v>
      </c>
      <c r="Q9" s="52">
        <f t="shared" si="0"/>
        <v>263.68</v>
      </c>
      <c r="R9" s="52">
        <f t="shared" si="0"/>
        <v>0</v>
      </c>
      <c r="S9" s="52">
        <f t="shared" si="0"/>
        <v>63.599999999999994</v>
      </c>
      <c r="T9" s="52">
        <f t="shared" si="0"/>
        <v>2.6100000000000003</v>
      </c>
    </row>
    <row r="10" spans="1:20" ht="16.2" thickBot="1" x14ac:dyDescent="0.35">
      <c r="A10" s="18"/>
      <c r="B10" s="12" t="s">
        <v>72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7" thickBot="1" x14ac:dyDescent="0.35">
      <c r="A11" s="103" t="s">
        <v>88</v>
      </c>
      <c r="B11" s="108" t="s">
        <v>27</v>
      </c>
      <c r="C11" s="109">
        <v>200</v>
      </c>
      <c r="D11" s="98">
        <v>4.24</v>
      </c>
      <c r="E11" s="98">
        <v>4.83</v>
      </c>
      <c r="F11" s="98">
        <v>19.8</v>
      </c>
      <c r="G11" s="98">
        <v>139.63</v>
      </c>
      <c r="H11" s="98">
        <v>7.0000000000000007E-2</v>
      </c>
      <c r="I11" s="98">
        <v>6.6</v>
      </c>
      <c r="J11" s="98">
        <v>0</v>
      </c>
      <c r="K11" s="98">
        <v>0.02</v>
      </c>
      <c r="L11" s="98">
        <v>0.87</v>
      </c>
      <c r="M11" s="98">
        <v>0.04</v>
      </c>
      <c r="N11" s="98">
        <v>21.36</v>
      </c>
      <c r="O11" s="98">
        <v>44.77</v>
      </c>
      <c r="P11" s="98">
        <v>0</v>
      </c>
      <c r="Q11" s="98">
        <v>371</v>
      </c>
      <c r="R11" s="98">
        <v>0</v>
      </c>
      <c r="S11" s="98">
        <v>18.16</v>
      </c>
      <c r="T11" s="98">
        <v>0.6</v>
      </c>
    </row>
    <row r="12" spans="1:20" ht="28.2" thickBot="1" x14ac:dyDescent="0.35">
      <c r="A12" s="83" t="s">
        <v>82</v>
      </c>
      <c r="B12" s="85" t="s">
        <v>45</v>
      </c>
      <c r="C12" s="71">
        <v>90</v>
      </c>
      <c r="D12" s="71">
        <v>10.34</v>
      </c>
      <c r="E12" s="71">
        <v>10.95</v>
      </c>
      <c r="F12" s="71">
        <v>15.1</v>
      </c>
      <c r="G12" s="71">
        <v>200.31</v>
      </c>
      <c r="H12" s="71">
        <v>0.06</v>
      </c>
      <c r="I12" s="71">
        <v>0.45</v>
      </c>
      <c r="J12" s="71">
        <v>37.1</v>
      </c>
      <c r="K12" s="71">
        <v>0</v>
      </c>
      <c r="L12" s="71">
        <v>0.75</v>
      </c>
      <c r="M12" s="71">
        <v>0.1</v>
      </c>
      <c r="N12" s="71">
        <v>87.43</v>
      </c>
      <c r="O12" s="71">
        <v>72.16</v>
      </c>
      <c r="P12" s="71">
        <v>0.01</v>
      </c>
      <c r="Q12" s="92">
        <v>114.67</v>
      </c>
      <c r="R12" s="71">
        <v>0</v>
      </c>
      <c r="S12" s="71">
        <v>22.08</v>
      </c>
      <c r="T12" s="71">
        <v>0.92</v>
      </c>
    </row>
    <row r="13" spans="1:20" ht="28.2" thickBot="1" x14ac:dyDescent="0.35">
      <c r="A13" s="83" t="s">
        <v>46</v>
      </c>
      <c r="B13" s="85" t="s">
        <v>47</v>
      </c>
      <c r="C13" s="71">
        <v>180</v>
      </c>
      <c r="D13" s="99">
        <v>8.4</v>
      </c>
      <c r="E13" s="99">
        <v>9</v>
      </c>
      <c r="F13" s="99">
        <v>39.799999999999997</v>
      </c>
      <c r="G13" s="99">
        <v>273.8</v>
      </c>
      <c r="H13" s="71">
        <v>6.8000000000000005E-2</v>
      </c>
      <c r="I13" s="71">
        <v>0</v>
      </c>
      <c r="J13" s="71">
        <v>34</v>
      </c>
      <c r="K13" s="71">
        <v>0.62</v>
      </c>
      <c r="L13" s="71">
        <v>0.9</v>
      </c>
      <c r="M13" s="71">
        <v>0.03</v>
      </c>
      <c r="N13" s="71">
        <v>116.39</v>
      </c>
      <c r="O13" s="71">
        <v>101.4</v>
      </c>
      <c r="P13" s="71">
        <v>0.02</v>
      </c>
      <c r="Q13" s="71">
        <v>44.4</v>
      </c>
      <c r="R13" s="71">
        <v>0</v>
      </c>
      <c r="S13" s="71">
        <v>15.37</v>
      </c>
      <c r="T13" s="71">
        <v>0.85</v>
      </c>
    </row>
    <row r="14" spans="1:20" ht="28.2" thickBot="1" x14ac:dyDescent="0.35">
      <c r="A14" s="100" t="s">
        <v>31</v>
      </c>
      <c r="B14" s="110" t="s">
        <v>30</v>
      </c>
      <c r="C14" s="98">
        <v>200</v>
      </c>
      <c r="D14" s="98">
        <v>0.21</v>
      </c>
      <c r="E14" s="98">
        <v>0.21</v>
      </c>
      <c r="F14" s="98">
        <v>27.9</v>
      </c>
      <c r="G14" s="98">
        <v>114</v>
      </c>
      <c r="H14" s="98">
        <v>0.01</v>
      </c>
      <c r="I14" s="98">
        <v>4</v>
      </c>
      <c r="J14" s="98">
        <v>0</v>
      </c>
      <c r="K14" s="98">
        <v>0</v>
      </c>
      <c r="L14" s="98">
        <v>0</v>
      </c>
      <c r="M14" s="98">
        <v>0.4</v>
      </c>
      <c r="N14" s="98">
        <v>14.86</v>
      </c>
      <c r="O14" s="98">
        <v>7.4</v>
      </c>
      <c r="P14" s="98">
        <v>0</v>
      </c>
      <c r="Q14" s="98">
        <v>60</v>
      </c>
      <c r="R14" s="98">
        <v>0</v>
      </c>
      <c r="S14" s="98">
        <v>4.32</v>
      </c>
      <c r="T14" s="98">
        <v>0.7</v>
      </c>
    </row>
    <row r="15" spans="1:20" ht="15.75" customHeight="1" thickBot="1" x14ac:dyDescent="0.35">
      <c r="A15" s="81" t="s">
        <v>26</v>
      </c>
      <c r="B15" s="82" t="s">
        <v>15</v>
      </c>
      <c r="C15" s="80">
        <v>30</v>
      </c>
      <c r="D15" s="71">
        <v>1.98</v>
      </c>
      <c r="E15" s="71">
        <v>0.36</v>
      </c>
      <c r="F15" s="71">
        <v>11.88</v>
      </c>
      <c r="G15" s="71">
        <v>58.68</v>
      </c>
      <c r="H15" s="71">
        <v>3.5000000000000003E-2</v>
      </c>
      <c r="I15" s="71">
        <v>0</v>
      </c>
      <c r="J15" s="71">
        <v>0</v>
      </c>
      <c r="K15" s="71">
        <v>0.35</v>
      </c>
      <c r="L15" s="71">
        <v>0.04</v>
      </c>
      <c r="M15" s="71">
        <v>0</v>
      </c>
      <c r="N15" s="71">
        <v>5.8</v>
      </c>
      <c r="O15" s="71">
        <v>30</v>
      </c>
      <c r="P15" s="71">
        <v>0</v>
      </c>
      <c r="Q15" s="71">
        <v>2</v>
      </c>
      <c r="R15" s="71">
        <v>0</v>
      </c>
      <c r="S15" s="71">
        <v>9.6</v>
      </c>
      <c r="T15" s="71">
        <v>0.5</v>
      </c>
    </row>
    <row r="16" spans="1:20" ht="16.2" hidden="1" thickBot="1" x14ac:dyDescent="0.35">
      <c r="A16" s="83"/>
      <c r="B16" s="79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6.2" thickBot="1" x14ac:dyDescent="0.35">
      <c r="A17" s="18"/>
      <c r="B17" s="14" t="s">
        <v>73</v>
      </c>
      <c r="C17" s="47">
        <f>C11+C12+C13+C14+C15+C16</f>
        <v>700</v>
      </c>
      <c r="D17" s="47">
        <f t="shared" ref="D17:T17" si="1">D11+D12+D13+D14+D15+D16</f>
        <v>25.17</v>
      </c>
      <c r="E17" s="47">
        <f t="shared" si="1"/>
        <v>25.35</v>
      </c>
      <c r="F17" s="47">
        <f t="shared" si="1"/>
        <v>114.47999999999999</v>
      </c>
      <c r="G17" s="47">
        <f t="shared" si="1"/>
        <v>786.42</v>
      </c>
      <c r="H17" s="47">
        <f t="shared" si="1"/>
        <v>0.24300000000000002</v>
      </c>
      <c r="I17" s="47">
        <f t="shared" si="1"/>
        <v>11.05</v>
      </c>
      <c r="J17" s="47">
        <f t="shared" si="1"/>
        <v>71.099999999999994</v>
      </c>
      <c r="K17" s="47">
        <f t="shared" si="1"/>
        <v>0.99</v>
      </c>
      <c r="L17" s="47">
        <f t="shared" si="1"/>
        <v>2.56</v>
      </c>
      <c r="M17" s="47">
        <f t="shared" si="1"/>
        <v>0.57000000000000006</v>
      </c>
      <c r="N17" s="47">
        <f t="shared" si="1"/>
        <v>245.84000000000003</v>
      </c>
      <c r="O17" s="47">
        <f t="shared" si="1"/>
        <v>255.73000000000002</v>
      </c>
      <c r="P17" s="47">
        <f t="shared" si="1"/>
        <v>0.03</v>
      </c>
      <c r="Q17" s="47">
        <f t="shared" si="1"/>
        <v>592.07000000000005</v>
      </c>
      <c r="R17" s="47">
        <f t="shared" si="1"/>
        <v>0</v>
      </c>
      <c r="S17" s="47">
        <f t="shared" si="1"/>
        <v>69.529999999999987</v>
      </c>
      <c r="T17" s="47">
        <f t="shared" si="1"/>
        <v>3.5700000000000003</v>
      </c>
    </row>
    <row r="18" spans="1:20" ht="1.5" hidden="1" customHeight="1" thickBot="1" x14ac:dyDescent="0.35">
      <c r="A18" s="18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6.2" hidden="1" thickBot="1" x14ac:dyDescent="0.35">
      <c r="A19" s="78"/>
      <c r="B19" s="88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25.5" hidden="1" customHeight="1" thickBot="1" x14ac:dyDescent="0.35">
      <c r="A20" s="78"/>
      <c r="B20" s="7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thickBot="1" x14ac:dyDescent="0.35">
      <c r="A21" s="18"/>
      <c r="B21" s="14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18" thickBot="1" x14ac:dyDescent="0.35">
      <c r="A22" s="32"/>
      <c r="B22" s="61" t="s">
        <v>75</v>
      </c>
      <c r="C22" s="12"/>
      <c r="D22" s="64">
        <f>D9+D17</f>
        <v>44.1</v>
      </c>
      <c r="E22" s="64">
        <f t="shared" ref="E22:T22" si="2">E9+E17</f>
        <v>45.09</v>
      </c>
      <c r="F22" s="64">
        <f t="shared" si="2"/>
        <v>188.85999999999999</v>
      </c>
      <c r="G22" s="64">
        <f t="shared" si="2"/>
        <v>1337.31</v>
      </c>
      <c r="H22" s="64">
        <f t="shared" si="2"/>
        <v>0.503</v>
      </c>
      <c r="I22" s="64">
        <f t="shared" si="2"/>
        <v>14.88</v>
      </c>
      <c r="J22" s="64">
        <f t="shared" si="2"/>
        <v>153.1</v>
      </c>
      <c r="K22" s="64">
        <f t="shared" si="2"/>
        <v>1.25</v>
      </c>
      <c r="L22" s="64">
        <f t="shared" si="2"/>
        <v>4.82</v>
      </c>
      <c r="M22" s="64">
        <f t="shared" si="2"/>
        <v>0.63000000000000012</v>
      </c>
      <c r="N22" s="64">
        <f t="shared" si="2"/>
        <v>627.74</v>
      </c>
      <c r="O22" s="64">
        <f t="shared" si="2"/>
        <v>575.79999999999995</v>
      </c>
      <c r="P22" s="64">
        <f t="shared" si="2"/>
        <v>5.5E-2</v>
      </c>
      <c r="Q22" s="64">
        <f t="shared" si="2"/>
        <v>855.75</v>
      </c>
      <c r="R22" s="64">
        <f t="shared" si="2"/>
        <v>0</v>
      </c>
      <c r="S22" s="64">
        <f t="shared" si="2"/>
        <v>133.13</v>
      </c>
      <c r="T22" s="64">
        <f t="shared" si="2"/>
        <v>6.1800000000000006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7" sqref="A7:T7"/>
    </sheetView>
  </sheetViews>
  <sheetFormatPr defaultColWidth="9.109375" defaultRowHeight="14.4" x14ac:dyDescent="0.3"/>
  <cols>
    <col min="1" max="1" width="6.21875" style="4" customWidth="1"/>
    <col min="2" max="2" width="28.88671875" style="4" customWidth="1"/>
    <col min="3" max="6" width="9.109375" style="4"/>
    <col min="7" max="7" width="10.109375" style="4" customWidth="1"/>
    <col min="8" max="8" width="6.88671875" style="4" customWidth="1"/>
    <col min="9" max="9" width="6.77734375" style="4" customWidth="1"/>
    <col min="10" max="10" width="6.33203125" style="4" customWidth="1"/>
    <col min="11" max="11" width="5.21875" style="4" customWidth="1"/>
    <col min="12" max="12" width="6.77734375" style="4" customWidth="1"/>
    <col min="13" max="13" width="7" style="4" customWidth="1"/>
    <col min="14" max="14" width="6.6640625" style="4" customWidth="1"/>
    <col min="15" max="15" width="6.88671875" style="4" customWidth="1"/>
    <col min="16" max="17" width="5.88671875" style="4" customWidth="1"/>
    <col min="18" max="18" width="4.77734375" style="4" customWidth="1"/>
    <col min="19" max="19" width="5.21875" style="4" customWidth="1"/>
    <col min="20" max="20" width="5.6640625" style="4" customWidth="1"/>
    <col min="21" max="16384" width="9.109375" style="4"/>
  </cols>
  <sheetData>
    <row r="1" spans="1:20" ht="15" thickBot="1" x14ac:dyDescent="0.35">
      <c r="A1" s="150" t="s">
        <v>18</v>
      </c>
      <c r="B1" s="135" t="s">
        <v>130</v>
      </c>
      <c r="C1" s="150" t="s">
        <v>0</v>
      </c>
      <c r="D1" s="155" t="s">
        <v>16</v>
      </c>
      <c r="E1" s="156"/>
      <c r="F1" s="157"/>
      <c r="G1" s="132" t="s">
        <v>1</v>
      </c>
      <c r="H1" s="168" t="s">
        <v>2</v>
      </c>
      <c r="I1" s="169"/>
      <c r="J1" s="169"/>
      <c r="K1" s="169"/>
      <c r="L1" s="169"/>
      <c r="M1" s="170"/>
      <c r="N1" s="168" t="s">
        <v>3</v>
      </c>
      <c r="O1" s="169"/>
      <c r="P1" s="169"/>
      <c r="Q1" s="169"/>
      <c r="R1" s="169"/>
      <c r="S1" s="169"/>
      <c r="T1" s="170"/>
    </row>
    <row r="2" spans="1:20" ht="16.2" thickBot="1" x14ac:dyDescent="0.35">
      <c r="A2" s="151"/>
      <c r="B2" s="153"/>
      <c r="C2" s="166"/>
      <c r="D2" s="158"/>
      <c r="E2" s="159"/>
      <c r="F2" s="160"/>
      <c r="G2" s="164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67"/>
      <c r="D3" s="44" t="s">
        <v>11</v>
      </c>
      <c r="E3" s="44" t="s">
        <v>12</v>
      </c>
      <c r="F3" s="44" t="s">
        <v>13</v>
      </c>
      <c r="G3" s="165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4.25" customHeight="1" thickBot="1" x14ac:dyDescent="0.35">
      <c r="A4" s="40"/>
      <c r="B4" s="41" t="s">
        <v>70</v>
      </c>
      <c r="C4" s="42"/>
      <c r="D4" s="42"/>
      <c r="E4" s="42"/>
      <c r="F4" s="42"/>
      <c r="G4" s="43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0.75" hidden="1" customHeight="1" thickBot="1" x14ac:dyDescent="0.35">
      <c r="A5" s="48"/>
      <c r="B5" s="51"/>
      <c r="C5" s="45"/>
      <c r="D5" s="45"/>
      <c r="E5" s="45"/>
      <c r="F5" s="4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6" thickBot="1" x14ac:dyDescent="0.35">
      <c r="A6" s="69" t="s">
        <v>79</v>
      </c>
      <c r="B6" s="79" t="s">
        <v>42</v>
      </c>
      <c r="C6" s="71">
        <v>110</v>
      </c>
      <c r="D6" s="71">
        <v>6.5</v>
      </c>
      <c r="E6" s="71">
        <v>9.6999999999999993</v>
      </c>
      <c r="F6" s="71">
        <v>11</v>
      </c>
      <c r="G6" s="71">
        <v>157.30000000000001</v>
      </c>
      <c r="H6" s="71">
        <v>0.1</v>
      </c>
      <c r="I6" s="71">
        <v>0.74</v>
      </c>
      <c r="J6" s="71">
        <v>18.64</v>
      </c>
      <c r="K6" s="71">
        <v>0</v>
      </c>
      <c r="L6" s="71">
        <v>0.98</v>
      </c>
      <c r="M6" s="71">
        <v>0</v>
      </c>
      <c r="N6" s="71">
        <v>24</v>
      </c>
      <c r="O6" s="71">
        <v>72</v>
      </c>
      <c r="P6" s="71">
        <v>1.2999999999999999E-3</v>
      </c>
      <c r="Q6" s="71">
        <v>94</v>
      </c>
      <c r="R6" s="71">
        <v>0.03</v>
      </c>
      <c r="S6" s="71">
        <v>16.22</v>
      </c>
      <c r="T6" s="71">
        <v>0.6</v>
      </c>
    </row>
    <row r="7" spans="1:20" ht="21" thickBot="1" x14ac:dyDescent="0.35">
      <c r="A7" s="78" t="s">
        <v>59</v>
      </c>
      <c r="B7" s="85" t="s">
        <v>60</v>
      </c>
      <c r="C7" s="71">
        <v>150</v>
      </c>
      <c r="D7" s="71">
        <v>6</v>
      </c>
      <c r="E7" s="71">
        <v>6.7</v>
      </c>
      <c r="F7" s="71">
        <v>39</v>
      </c>
      <c r="G7" s="71">
        <v>240.3</v>
      </c>
      <c r="H7" s="71">
        <v>0.1</v>
      </c>
      <c r="I7" s="71">
        <v>0.08</v>
      </c>
      <c r="J7" s="71">
        <v>20</v>
      </c>
      <c r="K7" s="71">
        <v>0.3</v>
      </c>
      <c r="L7" s="71">
        <v>1</v>
      </c>
      <c r="M7" s="71">
        <v>0.2</v>
      </c>
      <c r="N7" s="71">
        <v>73.099999999999994</v>
      </c>
      <c r="O7" s="71">
        <v>67</v>
      </c>
      <c r="P7" s="71">
        <v>0</v>
      </c>
      <c r="Q7" s="71">
        <v>56</v>
      </c>
      <c r="R7" s="71">
        <v>0</v>
      </c>
      <c r="S7" s="71">
        <v>12</v>
      </c>
      <c r="T7" s="71">
        <v>0.7</v>
      </c>
    </row>
    <row r="8" spans="1:20" ht="27" thickBot="1" x14ac:dyDescent="0.35">
      <c r="A8" s="103" t="s">
        <v>100</v>
      </c>
      <c r="B8" s="104" t="s">
        <v>101</v>
      </c>
      <c r="C8" s="98">
        <v>200</v>
      </c>
      <c r="D8" s="98">
        <v>3.9</v>
      </c>
      <c r="E8" s="98">
        <v>2.5</v>
      </c>
      <c r="F8" s="98">
        <v>17.600000000000001</v>
      </c>
      <c r="G8" s="98">
        <v>108.5</v>
      </c>
      <c r="H8" s="98">
        <v>0.06</v>
      </c>
      <c r="I8" s="98">
        <v>1.6</v>
      </c>
      <c r="J8" s="98">
        <v>24.4</v>
      </c>
      <c r="K8" s="98"/>
      <c r="L8" s="98"/>
      <c r="M8" s="98">
        <v>0.19</v>
      </c>
      <c r="N8" s="98">
        <v>152.22</v>
      </c>
      <c r="O8" s="98">
        <v>124.5</v>
      </c>
      <c r="P8" s="98"/>
      <c r="Q8" s="98">
        <v>216.3</v>
      </c>
      <c r="R8" s="98">
        <v>0</v>
      </c>
      <c r="S8" s="98">
        <v>21.34</v>
      </c>
      <c r="T8" s="98">
        <v>0.47</v>
      </c>
    </row>
    <row r="9" spans="1:20" ht="16.2" thickBot="1" x14ac:dyDescent="0.35">
      <c r="A9" s="81" t="s">
        <v>26</v>
      </c>
      <c r="B9" s="82" t="s">
        <v>15</v>
      </c>
      <c r="C9" s="80">
        <v>40</v>
      </c>
      <c r="D9" s="71">
        <v>2.64</v>
      </c>
      <c r="E9" s="71">
        <v>0.48</v>
      </c>
      <c r="F9" s="71">
        <v>15.84</v>
      </c>
      <c r="G9" s="71">
        <v>78.239999999999995</v>
      </c>
      <c r="H9" s="71">
        <v>7.0000000000000007E-2</v>
      </c>
      <c r="I9" s="71">
        <v>0</v>
      </c>
      <c r="J9" s="71">
        <v>0</v>
      </c>
      <c r="K9" s="71">
        <v>0.7</v>
      </c>
      <c r="L9" s="71">
        <v>0.08</v>
      </c>
      <c r="M9" s="71">
        <v>0</v>
      </c>
      <c r="N9" s="71">
        <v>11.6</v>
      </c>
      <c r="O9" s="71">
        <v>60</v>
      </c>
      <c r="P9" s="71">
        <v>0</v>
      </c>
      <c r="Q9" s="71">
        <v>4</v>
      </c>
      <c r="R9" s="71">
        <v>0</v>
      </c>
      <c r="S9" s="71">
        <v>19.2</v>
      </c>
      <c r="T9" s="71">
        <v>1</v>
      </c>
    </row>
    <row r="10" spans="1:20" ht="15.75" customHeight="1" thickBot="1" x14ac:dyDescent="0.35">
      <c r="A10" s="18"/>
      <c r="B10" s="14" t="s">
        <v>71</v>
      </c>
      <c r="C10" s="46">
        <f>C5+C6+C7+C8+C9</f>
        <v>500</v>
      </c>
      <c r="D10" s="46">
        <f t="shared" ref="D10:T10" si="0">D5+D6+D7+D8+D9</f>
        <v>19.04</v>
      </c>
      <c r="E10" s="46">
        <f t="shared" si="0"/>
        <v>19.38</v>
      </c>
      <c r="F10" s="46">
        <f t="shared" si="0"/>
        <v>83.44</v>
      </c>
      <c r="G10" s="46">
        <f t="shared" si="0"/>
        <v>584.34</v>
      </c>
      <c r="H10" s="46">
        <f t="shared" si="0"/>
        <v>0.33</v>
      </c>
      <c r="I10" s="46">
        <f t="shared" si="0"/>
        <v>2.42</v>
      </c>
      <c r="J10" s="46">
        <f t="shared" si="0"/>
        <v>63.04</v>
      </c>
      <c r="K10" s="46">
        <f t="shared" si="0"/>
        <v>1</v>
      </c>
      <c r="L10" s="46">
        <f t="shared" si="0"/>
        <v>2.06</v>
      </c>
      <c r="M10" s="46">
        <f t="shared" si="0"/>
        <v>0.39</v>
      </c>
      <c r="N10" s="46">
        <f t="shared" si="0"/>
        <v>260.92</v>
      </c>
      <c r="O10" s="46">
        <f t="shared" si="0"/>
        <v>323.5</v>
      </c>
      <c r="P10" s="46">
        <f t="shared" si="0"/>
        <v>1.2999999999999999E-3</v>
      </c>
      <c r="Q10" s="46">
        <f t="shared" si="0"/>
        <v>370.3</v>
      </c>
      <c r="R10" s="46">
        <f t="shared" si="0"/>
        <v>0.03</v>
      </c>
      <c r="S10" s="46">
        <f t="shared" si="0"/>
        <v>68.760000000000005</v>
      </c>
      <c r="T10" s="46">
        <f t="shared" si="0"/>
        <v>2.7699999999999996</v>
      </c>
    </row>
    <row r="11" spans="1:20" ht="15" customHeight="1" thickBot="1" x14ac:dyDescent="0.35">
      <c r="A11" s="18"/>
      <c r="B11" s="28" t="s">
        <v>74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0.75" hidden="1" customHeight="1" thickBot="1" x14ac:dyDescent="0.35">
      <c r="A12" s="69"/>
      <c r="B12" s="70"/>
      <c r="C12" s="71"/>
      <c r="D12" s="71"/>
      <c r="E12" s="71"/>
      <c r="F12" s="72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27" customHeight="1" thickBot="1" x14ac:dyDescent="0.35">
      <c r="A13" s="100" t="s">
        <v>97</v>
      </c>
      <c r="B13" s="101" t="s">
        <v>98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31.8" thickBot="1" x14ac:dyDescent="0.35">
      <c r="A14" s="100" t="s">
        <v>35</v>
      </c>
      <c r="B14" s="104" t="s">
        <v>36</v>
      </c>
      <c r="C14" s="98">
        <v>200</v>
      </c>
      <c r="D14" s="98">
        <v>4.1399999999999997</v>
      </c>
      <c r="E14" s="98">
        <v>3.26</v>
      </c>
      <c r="F14" s="98">
        <v>22.67</v>
      </c>
      <c r="G14" s="98">
        <v>136.58000000000001</v>
      </c>
      <c r="H14" s="98">
        <v>0.09</v>
      </c>
      <c r="I14" s="98">
        <v>6.6</v>
      </c>
      <c r="J14" s="98">
        <v>0</v>
      </c>
      <c r="K14" s="98"/>
      <c r="L14" s="98"/>
      <c r="M14" s="98">
        <v>0.04</v>
      </c>
      <c r="N14" s="98">
        <v>23.36</v>
      </c>
      <c r="O14" s="98">
        <v>54.05</v>
      </c>
      <c r="P14" s="98">
        <v>0.01</v>
      </c>
      <c r="Q14" s="98">
        <v>385</v>
      </c>
      <c r="R14" s="98">
        <v>0</v>
      </c>
      <c r="S14" s="98">
        <v>21.8</v>
      </c>
      <c r="T14" s="98">
        <v>0.86</v>
      </c>
    </row>
    <row r="15" spans="1:20" ht="31.8" thickBot="1" x14ac:dyDescent="0.35">
      <c r="A15" s="69" t="s">
        <v>32</v>
      </c>
      <c r="B15" s="79" t="s">
        <v>43</v>
      </c>
      <c r="C15" s="71">
        <v>90</v>
      </c>
      <c r="D15" s="71">
        <v>10.45</v>
      </c>
      <c r="E15" s="71">
        <v>8.65</v>
      </c>
      <c r="F15" s="71">
        <v>14.6</v>
      </c>
      <c r="G15" s="71">
        <v>178.05</v>
      </c>
      <c r="H15" s="71">
        <v>0.09</v>
      </c>
      <c r="I15" s="71">
        <v>3.25</v>
      </c>
      <c r="J15" s="71">
        <v>0</v>
      </c>
      <c r="K15" s="71">
        <v>0</v>
      </c>
      <c r="L15" s="71">
        <v>1.4</v>
      </c>
      <c r="M15" s="71">
        <v>0.02</v>
      </c>
      <c r="N15" s="71">
        <v>168</v>
      </c>
      <c r="O15" s="71">
        <v>124.7</v>
      </c>
      <c r="P15" s="71">
        <v>0</v>
      </c>
      <c r="Q15" s="71">
        <v>107.1</v>
      </c>
      <c r="R15" s="71">
        <v>0</v>
      </c>
      <c r="S15" s="71">
        <v>23</v>
      </c>
      <c r="T15" s="71">
        <v>0.9</v>
      </c>
    </row>
    <row r="16" spans="1:20" ht="24.6" thickBot="1" x14ac:dyDescent="0.35">
      <c r="A16" s="69" t="s">
        <v>33</v>
      </c>
      <c r="B16" s="79" t="s">
        <v>34</v>
      </c>
      <c r="C16" s="71">
        <v>150</v>
      </c>
      <c r="D16" s="71">
        <v>5.35</v>
      </c>
      <c r="E16" s="71">
        <v>10.5</v>
      </c>
      <c r="F16" s="71">
        <v>33</v>
      </c>
      <c r="G16" s="71">
        <v>247.9</v>
      </c>
      <c r="H16" s="71">
        <v>0.03</v>
      </c>
      <c r="I16" s="71">
        <v>1.4</v>
      </c>
      <c r="J16" s="71">
        <v>16</v>
      </c>
      <c r="K16" s="71">
        <v>0.4</v>
      </c>
      <c r="L16" s="71">
        <v>1.1000000000000001</v>
      </c>
      <c r="M16" s="71">
        <v>0</v>
      </c>
      <c r="N16" s="71">
        <v>102.9</v>
      </c>
      <c r="O16" s="71">
        <v>64.599999999999994</v>
      </c>
      <c r="P16" s="71">
        <v>0</v>
      </c>
      <c r="Q16" s="71">
        <v>84.3</v>
      </c>
      <c r="R16" s="71">
        <v>0</v>
      </c>
      <c r="S16" s="71">
        <v>16.100000000000001</v>
      </c>
      <c r="T16" s="71">
        <v>0.4</v>
      </c>
    </row>
    <row r="17" spans="1:20" ht="27" thickBot="1" x14ac:dyDescent="0.35">
      <c r="A17" s="103" t="s">
        <v>48</v>
      </c>
      <c r="B17" s="104" t="s">
        <v>49</v>
      </c>
      <c r="C17" s="98">
        <v>200</v>
      </c>
      <c r="D17" s="98">
        <v>1.5</v>
      </c>
      <c r="E17" s="98">
        <v>1.7</v>
      </c>
      <c r="F17" s="98">
        <v>22.4</v>
      </c>
      <c r="G17" s="98">
        <v>110.9</v>
      </c>
      <c r="H17" s="98">
        <v>0.15</v>
      </c>
      <c r="I17" s="98">
        <v>3.26</v>
      </c>
      <c r="J17" s="98">
        <v>0.1</v>
      </c>
      <c r="K17" s="98">
        <v>0</v>
      </c>
      <c r="L17" s="98">
        <v>0.7</v>
      </c>
      <c r="M17" s="98">
        <v>0.16</v>
      </c>
      <c r="N17" s="98">
        <v>93</v>
      </c>
      <c r="O17" s="98">
        <v>84</v>
      </c>
      <c r="P17" s="98">
        <v>0</v>
      </c>
      <c r="Q17" s="98">
        <v>98</v>
      </c>
      <c r="R17" s="98">
        <v>0</v>
      </c>
      <c r="S17" s="98">
        <v>9.75</v>
      </c>
      <c r="T17" s="98">
        <v>0.2</v>
      </c>
    </row>
    <row r="18" spans="1:20" ht="0.75" customHeight="1" thickBot="1" x14ac:dyDescent="0.35">
      <c r="A18" s="81"/>
      <c r="B18" s="82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20.25" customHeight="1" thickBot="1" x14ac:dyDescent="0.35">
      <c r="A19" s="81" t="s">
        <v>26</v>
      </c>
      <c r="B19" s="82" t="s">
        <v>15</v>
      </c>
      <c r="C19" s="80">
        <v>20</v>
      </c>
      <c r="D19" s="71">
        <v>1.32</v>
      </c>
      <c r="E19" s="71">
        <v>0.24</v>
      </c>
      <c r="F19" s="71">
        <v>7.92</v>
      </c>
      <c r="G19" s="71">
        <v>39.119999999999997</v>
      </c>
      <c r="H19" s="71">
        <v>3.5000000000000003E-2</v>
      </c>
      <c r="I19" s="71">
        <v>0</v>
      </c>
      <c r="J19" s="71">
        <v>0</v>
      </c>
      <c r="K19" s="71">
        <v>3.5000000000000003E-2</v>
      </c>
      <c r="L19" s="71">
        <v>0.04</v>
      </c>
      <c r="M19" s="71">
        <v>0</v>
      </c>
      <c r="N19" s="71">
        <v>5.8</v>
      </c>
      <c r="O19" s="71">
        <v>30</v>
      </c>
      <c r="P19" s="71">
        <v>0</v>
      </c>
      <c r="Q19" s="71">
        <v>2</v>
      </c>
      <c r="R19" s="71">
        <v>0</v>
      </c>
      <c r="S19" s="71">
        <v>9.6</v>
      </c>
      <c r="T19" s="71">
        <v>0.5</v>
      </c>
    </row>
    <row r="20" spans="1:20" ht="16.2" thickBot="1" x14ac:dyDescent="0.35">
      <c r="A20" s="18"/>
      <c r="B20" s="14" t="s">
        <v>73</v>
      </c>
      <c r="C20" s="47">
        <f>C13+C14+C15+C16+C17+C19</f>
        <v>720</v>
      </c>
      <c r="D20" s="47">
        <f t="shared" ref="D20:T20" si="1">D13+D14+D15+D16+D17+D19</f>
        <v>23.24</v>
      </c>
      <c r="E20" s="47">
        <f t="shared" si="1"/>
        <v>24.349999999999998</v>
      </c>
      <c r="F20" s="47">
        <f t="shared" si="1"/>
        <v>102.27</v>
      </c>
      <c r="G20" s="47">
        <f t="shared" si="1"/>
        <v>721.19</v>
      </c>
      <c r="H20" s="47">
        <f t="shared" si="1"/>
        <v>0.42500000000000004</v>
      </c>
      <c r="I20" s="47">
        <f t="shared" si="1"/>
        <v>17.809999999999999</v>
      </c>
      <c r="J20" s="47">
        <f t="shared" si="1"/>
        <v>16.100000000000001</v>
      </c>
      <c r="K20" s="47">
        <f t="shared" si="1"/>
        <v>0.43500000000000005</v>
      </c>
      <c r="L20" s="47">
        <f t="shared" si="1"/>
        <v>3.6399999999999997</v>
      </c>
      <c r="M20" s="47">
        <f t="shared" si="1"/>
        <v>0.22</v>
      </c>
      <c r="N20" s="47">
        <f t="shared" si="1"/>
        <v>405.3</v>
      </c>
      <c r="O20" s="47">
        <f t="shared" si="1"/>
        <v>373.54999999999995</v>
      </c>
      <c r="P20" s="47">
        <f t="shared" si="1"/>
        <v>0.03</v>
      </c>
      <c r="Q20" s="47">
        <f t="shared" si="1"/>
        <v>676.4</v>
      </c>
      <c r="R20" s="47">
        <f t="shared" si="1"/>
        <v>0</v>
      </c>
      <c r="S20" s="47">
        <f t="shared" si="1"/>
        <v>87.25</v>
      </c>
      <c r="T20" s="47">
        <f t="shared" si="1"/>
        <v>2.96</v>
      </c>
    </row>
    <row r="21" spans="1:20" ht="1.5" hidden="1" customHeight="1" thickBot="1" x14ac:dyDescent="0.35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1" hidden="1" customHeight="1" thickBot="1" x14ac:dyDescent="0.35">
      <c r="A22" s="90"/>
      <c r="B22" s="88"/>
      <c r="C22" s="71"/>
      <c r="D22" s="91"/>
      <c r="E22" s="91"/>
      <c r="F22" s="91"/>
      <c r="G22" s="9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2" hidden="1" thickBot="1" x14ac:dyDescent="0.35">
      <c r="A23" s="93"/>
      <c r="B23" s="89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16.2" hidden="1" thickBot="1" x14ac:dyDescent="0.35">
      <c r="A24" s="78"/>
      <c r="B24" s="7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6.2" hidden="1" thickBot="1" x14ac:dyDescent="0.35">
      <c r="A25" s="56"/>
      <c r="B25" s="57"/>
      <c r="C25" s="58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8" thickBot="1" x14ac:dyDescent="0.35">
      <c r="A26" s="59"/>
      <c r="B26" s="62" t="s">
        <v>75</v>
      </c>
      <c r="C26" s="60"/>
      <c r="D26" s="55">
        <f t="shared" ref="D26:T26" si="2">D10+D20+D25</f>
        <v>42.28</v>
      </c>
      <c r="E26" s="55">
        <f t="shared" si="2"/>
        <v>43.73</v>
      </c>
      <c r="F26" s="55">
        <f t="shared" si="2"/>
        <v>185.70999999999998</v>
      </c>
      <c r="G26" s="55">
        <f t="shared" si="2"/>
        <v>1305.5300000000002</v>
      </c>
      <c r="H26" s="55">
        <f t="shared" si="2"/>
        <v>0.75500000000000012</v>
      </c>
      <c r="I26" s="55">
        <f t="shared" si="2"/>
        <v>20.229999999999997</v>
      </c>
      <c r="J26" s="55">
        <f t="shared" si="2"/>
        <v>79.14</v>
      </c>
      <c r="K26" s="55">
        <f t="shared" si="2"/>
        <v>1.4350000000000001</v>
      </c>
      <c r="L26" s="55">
        <f t="shared" si="2"/>
        <v>5.6999999999999993</v>
      </c>
      <c r="M26" s="55">
        <f t="shared" si="2"/>
        <v>0.61</v>
      </c>
      <c r="N26" s="55">
        <f t="shared" si="2"/>
        <v>666.22</v>
      </c>
      <c r="O26" s="55">
        <f t="shared" si="2"/>
        <v>697.05</v>
      </c>
      <c r="P26" s="55">
        <f t="shared" si="2"/>
        <v>3.1300000000000001E-2</v>
      </c>
      <c r="Q26" s="55">
        <f t="shared" si="2"/>
        <v>1046.7</v>
      </c>
      <c r="R26" s="55">
        <f t="shared" si="2"/>
        <v>0.03</v>
      </c>
      <c r="S26" s="55">
        <f t="shared" si="2"/>
        <v>156.01</v>
      </c>
      <c r="T26" s="55">
        <f t="shared" si="2"/>
        <v>5.7299999999999995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5" sqref="A15:T15"/>
    </sheetView>
  </sheetViews>
  <sheetFormatPr defaultRowHeight="14.4" x14ac:dyDescent="0.3"/>
  <cols>
    <col min="1" max="1" width="6" customWidth="1"/>
    <col min="2" max="2" width="25.88671875" customWidth="1"/>
    <col min="3" max="3" width="8.33203125" customWidth="1"/>
    <col min="4" max="4" width="7.21875" customWidth="1"/>
    <col min="5" max="5" width="7.77734375" customWidth="1"/>
    <col min="6" max="6" width="7.109375" customWidth="1"/>
    <col min="7" max="7" width="10.33203125" customWidth="1"/>
    <col min="8" max="8" width="5.88671875" customWidth="1"/>
    <col min="9" max="9" width="6" customWidth="1"/>
    <col min="10" max="11" width="5.88671875" customWidth="1"/>
    <col min="12" max="12" width="5.21875" customWidth="1"/>
    <col min="13" max="13" width="7.6640625" customWidth="1"/>
    <col min="14" max="14" width="7.21875" customWidth="1"/>
    <col min="15" max="15" width="5.77734375" customWidth="1"/>
    <col min="16" max="16" width="5.88671875" customWidth="1"/>
    <col min="17" max="17" width="5.6640625" customWidth="1"/>
    <col min="18" max="18" width="5.33203125" customWidth="1"/>
    <col min="19" max="19" width="6.33203125" customWidth="1"/>
    <col min="20" max="20" width="5.88671875" customWidth="1"/>
  </cols>
  <sheetData>
    <row r="1" spans="1:20" ht="15" thickBot="1" x14ac:dyDescent="0.35">
      <c r="A1" s="150" t="s">
        <v>18</v>
      </c>
      <c r="B1" s="135" t="s">
        <v>131</v>
      </c>
      <c r="C1" s="144" t="s">
        <v>0</v>
      </c>
      <c r="D1" s="155" t="s">
        <v>16</v>
      </c>
      <c r="E1" s="156"/>
      <c r="F1" s="157"/>
      <c r="G1" s="125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6.8" thickBot="1" x14ac:dyDescent="0.35">
      <c r="A4" s="17"/>
      <c r="B4" s="54" t="s">
        <v>70</v>
      </c>
      <c r="C4" s="7"/>
      <c r="D4" s="7"/>
      <c r="E4" s="7"/>
      <c r="F4" s="7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1.8" thickBot="1" x14ac:dyDescent="0.35">
      <c r="A5" s="83" t="s">
        <v>83</v>
      </c>
      <c r="B5" s="79" t="s">
        <v>50</v>
      </c>
      <c r="C5" s="71">
        <v>110</v>
      </c>
      <c r="D5" s="71">
        <v>8.4499999999999993</v>
      </c>
      <c r="E5" s="71">
        <v>13.5</v>
      </c>
      <c r="F5" s="71">
        <v>21</v>
      </c>
      <c r="G5" s="71">
        <v>239.3</v>
      </c>
      <c r="H5" s="71">
        <v>7.0000000000000007E-2</v>
      </c>
      <c r="I5" s="71">
        <v>0.3</v>
      </c>
      <c r="J5" s="71">
        <v>0</v>
      </c>
      <c r="K5" s="71">
        <v>0.08</v>
      </c>
      <c r="L5" s="71">
        <v>0.4</v>
      </c>
      <c r="M5" s="71">
        <v>0.03</v>
      </c>
      <c r="N5" s="71">
        <v>28.63</v>
      </c>
      <c r="O5" s="71">
        <v>69.540000000000006</v>
      </c>
      <c r="P5" s="71">
        <v>0</v>
      </c>
      <c r="Q5" s="71">
        <v>78.400000000000006</v>
      </c>
      <c r="R5" s="71">
        <v>0</v>
      </c>
      <c r="S5" s="71">
        <v>17.420000000000002</v>
      </c>
      <c r="T5" s="71">
        <v>0.6</v>
      </c>
    </row>
    <row r="6" spans="1:20" ht="24.6" thickBot="1" x14ac:dyDescent="0.35">
      <c r="A6" s="69" t="s">
        <v>80</v>
      </c>
      <c r="B6" s="79" t="s">
        <v>39</v>
      </c>
      <c r="C6" s="71">
        <v>200</v>
      </c>
      <c r="D6" s="98">
        <v>7.0000000000000007E-2</v>
      </c>
      <c r="E6" s="98">
        <v>0.02</v>
      </c>
      <c r="F6" s="98">
        <v>15</v>
      </c>
      <c r="G6" s="98">
        <v>60.46</v>
      </c>
      <c r="H6" s="98">
        <v>0</v>
      </c>
      <c r="I6" s="98">
        <v>0.03</v>
      </c>
      <c r="J6" s="98">
        <v>0</v>
      </c>
      <c r="K6" s="98"/>
      <c r="L6" s="98"/>
      <c r="M6" s="98">
        <v>0</v>
      </c>
      <c r="N6" s="98">
        <v>11.1</v>
      </c>
      <c r="O6" s="98">
        <v>2.8</v>
      </c>
      <c r="P6" s="98"/>
      <c r="Q6" s="98">
        <v>8.6</v>
      </c>
      <c r="R6" s="98"/>
      <c r="S6" s="98">
        <v>1.4</v>
      </c>
      <c r="T6" s="98">
        <v>0.28000000000000003</v>
      </c>
    </row>
    <row r="7" spans="1:20" ht="16.2" thickBot="1" x14ac:dyDescent="0.35">
      <c r="A7" s="81" t="s">
        <v>26</v>
      </c>
      <c r="B7" s="82" t="s">
        <v>14</v>
      </c>
      <c r="C7" s="71">
        <v>40</v>
      </c>
      <c r="D7" s="71">
        <v>3.54</v>
      </c>
      <c r="E7" s="71">
        <v>0.32</v>
      </c>
      <c r="F7" s="71">
        <v>19.68</v>
      </c>
      <c r="G7" s="71">
        <v>95.75</v>
      </c>
      <c r="H7" s="71">
        <v>7.0000000000000007E-2</v>
      </c>
      <c r="I7" s="71">
        <v>0</v>
      </c>
      <c r="J7" s="71">
        <v>0</v>
      </c>
      <c r="K7" s="71">
        <v>0</v>
      </c>
      <c r="L7" s="71">
        <v>0.6</v>
      </c>
      <c r="M7" s="71">
        <v>0</v>
      </c>
      <c r="N7" s="71">
        <v>9.1999999999999993</v>
      </c>
      <c r="O7" s="71">
        <v>34.799999999999997</v>
      </c>
      <c r="P7" s="71">
        <v>0.02</v>
      </c>
      <c r="Q7" s="71">
        <v>69.78</v>
      </c>
      <c r="R7" s="71">
        <v>0</v>
      </c>
      <c r="S7" s="71">
        <v>13.2</v>
      </c>
      <c r="T7" s="71">
        <v>0.8</v>
      </c>
    </row>
    <row r="8" spans="1:20" ht="30.75" customHeight="1" thickBot="1" x14ac:dyDescent="0.35">
      <c r="A8" s="83" t="s">
        <v>44</v>
      </c>
      <c r="B8" s="79" t="s">
        <v>94</v>
      </c>
      <c r="C8" s="71">
        <v>150</v>
      </c>
      <c r="D8" s="71">
        <v>3.4</v>
      </c>
      <c r="E8" s="71">
        <v>2</v>
      </c>
      <c r="F8" s="71">
        <v>18</v>
      </c>
      <c r="G8" s="71">
        <v>103.6</v>
      </c>
      <c r="H8" s="71">
        <v>0.1</v>
      </c>
      <c r="I8" s="71">
        <v>21</v>
      </c>
      <c r="J8" s="71">
        <v>0</v>
      </c>
      <c r="K8" s="71">
        <v>0.64</v>
      </c>
      <c r="L8" s="71">
        <v>1.4</v>
      </c>
      <c r="M8" s="71">
        <v>0.18</v>
      </c>
      <c r="N8" s="71">
        <v>24.6</v>
      </c>
      <c r="O8" s="71">
        <v>19.2</v>
      </c>
      <c r="P8" s="71">
        <v>0</v>
      </c>
      <c r="Q8" s="71">
        <v>6</v>
      </c>
      <c r="R8" s="71">
        <v>0</v>
      </c>
      <c r="S8" s="71">
        <v>8</v>
      </c>
      <c r="T8" s="71">
        <v>1.8</v>
      </c>
    </row>
    <row r="9" spans="1:20" ht="16.2" hidden="1" thickBot="1" x14ac:dyDescent="0.35">
      <c r="A9" s="19"/>
      <c r="B9" s="10"/>
      <c r="C9" s="2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2" thickBot="1" x14ac:dyDescent="0.35">
      <c r="A10" s="18"/>
      <c r="B10" s="14" t="s">
        <v>71</v>
      </c>
      <c r="C10" s="47">
        <f>C5+C6+C7+C8</f>
        <v>500</v>
      </c>
      <c r="D10" s="47">
        <f t="shared" ref="D10:T10" si="0">D5+D6+D7+D8</f>
        <v>15.459999999999999</v>
      </c>
      <c r="E10" s="47">
        <f t="shared" si="0"/>
        <v>15.84</v>
      </c>
      <c r="F10" s="47">
        <f t="shared" si="0"/>
        <v>73.680000000000007</v>
      </c>
      <c r="G10" s="47">
        <f t="shared" si="0"/>
        <v>499.11</v>
      </c>
      <c r="H10" s="47">
        <f t="shared" si="0"/>
        <v>0.24000000000000002</v>
      </c>
      <c r="I10" s="47">
        <f t="shared" si="0"/>
        <v>21.33</v>
      </c>
      <c r="J10" s="47">
        <f t="shared" si="0"/>
        <v>0</v>
      </c>
      <c r="K10" s="47">
        <f t="shared" si="0"/>
        <v>0.72</v>
      </c>
      <c r="L10" s="47">
        <f t="shared" si="0"/>
        <v>2.4</v>
      </c>
      <c r="M10" s="47">
        <f t="shared" si="0"/>
        <v>0.21</v>
      </c>
      <c r="N10" s="47">
        <f t="shared" si="0"/>
        <v>73.53</v>
      </c>
      <c r="O10" s="47">
        <f t="shared" si="0"/>
        <v>126.34</v>
      </c>
      <c r="P10" s="47">
        <f t="shared" si="0"/>
        <v>0.02</v>
      </c>
      <c r="Q10" s="47">
        <f t="shared" si="0"/>
        <v>162.78</v>
      </c>
      <c r="R10" s="47">
        <f t="shared" si="0"/>
        <v>0</v>
      </c>
      <c r="S10" s="47">
        <f t="shared" si="0"/>
        <v>40.019999999999996</v>
      </c>
      <c r="T10" s="47">
        <f t="shared" si="0"/>
        <v>3.4800000000000004</v>
      </c>
    </row>
    <row r="11" spans="1:20" ht="16.2" thickBot="1" x14ac:dyDescent="0.35">
      <c r="A11" s="18"/>
      <c r="B11" s="12" t="s">
        <v>72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31.5" customHeight="1" thickBot="1" x14ac:dyDescent="0.35">
      <c r="A12" s="103" t="s">
        <v>90</v>
      </c>
      <c r="B12" s="104" t="s">
        <v>91</v>
      </c>
      <c r="C12" s="105">
        <v>200</v>
      </c>
      <c r="D12" s="105">
        <v>4.4000000000000004</v>
      </c>
      <c r="E12" s="105">
        <v>3.76</v>
      </c>
      <c r="F12" s="105">
        <v>21.2</v>
      </c>
      <c r="G12" s="105">
        <v>136.24</v>
      </c>
      <c r="H12" s="105">
        <v>0.22</v>
      </c>
      <c r="I12" s="105">
        <v>5.8</v>
      </c>
      <c r="J12" s="105">
        <v>0</v>
      </c>
      <c r="K12" s="105">
        <v>0.05</v>
      </c>
      <c r="L12" s="105">
        <v>2.1</v>
      </c>
      <c r="M12" s="105">
        <v>0.06</v>
      </c>
      <c r="N12" s="105">
        <v>39.14</v>
      </c>
      <c r="O12" s="105">
        <v>90.48</v>
      </c>
      <c r="P12" s="105">
        <v>0.01</v>
      </c>
      <c r="Q12" s="106">
        <v>208.3</v>
      </c>
      <c r="R12" s="105">
        <v>0</v>
      </c>
      <c r="S12" s="105">
        <v>35.700000000000003</v>
      </c>
      <c r="T12" s="106">
        <v>1.64</v>
      </c>
    </row>
    <row r="13" spans="1:20" ht="27.75" customHeight="1" thickBot="1" x14ac:dyDescent="0.35">
      <c r="A13" s="78" t="s">
        <v>66</v>
      </c>
      <c r="B13" s="79" t="s">
        <v>138</v>
      </c>
      <c r="C13" s="99">
        <v>200</v>
      </c>
      <c r="D13" s="99">
        <v>18.45</v>
      </c>
      <c r="E13" s="99">
        <v>18.8</v>
      </c>
      <c r="F13" s="99">
        <v>43</v>
      </c>
      <c r="G13" s="99">
        <v>415</v>
      </c>
      <c r="H13" s="71">
        <v>0.03</v>
      </c>
      <c r="I13" s="71">
        <v>5.82</v>
      </c>
      <c r="J13" s="71">
        <v>33.42</v>
      </c>
      <c r="K13" s="71">
        <v>0</v>
      </c>
      <c r="L13" s="71">
        <v>0.69</v>
      </c>
      <c r="M13" s="71">
        <v>0.33</v>
      </c>
      <c r="N13" s="71">
        <v>146.91</v>
      </c>
      <c r="O13" s="71">
        <v>153.4</v>
      </c>
      <c r="P13" s="71">
        <v>0</v>
      </c>
      <c r="Q13" s="71">
        <v>68</v>
      </c>
      <c r="R13" s="71">
        <v>0</v>
      </c>
      <c r="S13" s="71">
        <v>10</v>
      </c>
      <c r="T13" s="71">
        <v>0.3</v>
      </c>
    </row>
    <row r="14" spans="1:20" ht="21" thickBot="1" x14ac:dyDescent="0.35">
      <c r="A14" s="78" t="s">
        <v>78</v>
      </c>
      <c r="B14" s="70" t="s">
        <v>29</v>
      </c>
      <c r="C14" s="71">
        <v>200</v>
      </c>
      <c r="D14" s="71">
        <v>0.86</v>
      </c>
      <c r="E14" s="71">
        <v>0.75</v>
      </c>
      <c r="F14" s="71">
        <v>32.799999999999997</v>
      </c>
      <c r="G14" s="71">
        <v>134.55000000000001</v>
      </c>
      <c r="H14" s="71">
        <v>0.02</v>
      </c>
      <c r="I14" s="71">
        <v>0.72</v>
      </c>
      <c r="J14" s="71">
        <v>0</v>
      </c>
      <c r="K14" s="71">
        <v>0.2</v>
      </c>
      <c r="L14" s="71">
        <v>0.18</v>
      </c>
      <c r="M14" s="71">
        <v>0</v>
      </c>
      <c r="N14" s="71">
        <v>32.5</v>
      </c>
      <c r="O14" s="71">
        <v>15.4</v>
      </c>
      <c r="P14" s="71">
        <v>0.01</v>
      </c>
      <c r="Q14" s="71">
        <v>13</v>
      </c>
      <c r="R14" s="71">
        <v>0</v>
      </c>
      <c r="S14" s="71">
        <v>8</v>
      </c>
      <c r="T14" s="71">
        <v>0.9</v>
      </c>
    </row>
    <row r="15" spans="1:20" ht="22.5" customHeight="1" thickBot="1" x14ac:dyDescent="0.35">
      <c r="A15" s="81" t="s">
        <v>26</v>
      </c>
      <c r="B15" s="82" t="s">
        <v>15</v>
      </c>
      <c r="C15" s="80">
        <v>20</v>
      </c>
      <c r="D15" s="71">
        <v>1.32</v>
      </c>
      <c r="E15" s="71">
        <v>0.24</v>
      </c>
      <c r="F15" s="71">
        <v>7.92</v>
      </c>
      <c r="G15" s="71">
        <v>39.119999999999997</v>
      </c>
      <c r="H15" s="71">
        <v>3.5000000000000003E-2</v>
      </c>
      <c r="I15" s="71">
        <v>0</v>
      </c>
      <c r="J15" s="71">
        <v>0</v>
      </c>
      <c r="K15" s="71">
        <v>3.5000000000000003E-2</v>
      </c>
      <c r="L15" s="71">
        <v>0.04</v>
      </c>
      <c r="M15" s="71">
        <v>0</v>
      </c>
      <c r="N15" s="71">
        <v>5.8</v>
      </c>
      <c r="O15" s="71">
        <v>30</v>
      </c>
      <c r="P15" s="71">
        <v>0</v>
      </c>
      <c r="Q15" s="71">
        <v>2</v>
      </c>
      <c r="R15" s="71">
        <v>0</v>
      </c>
      <c r="S15" s="71">
        <v>9.6</v>
      </c>
      <c r="T15" s="71">
        <v>0.5</v>
      </c>
    </row>
    <row r="16" spans="1:20" ht="16.2" hidden="1" thickBot="1" x14ac:dyDescent="0.35">
      <c r="A16" s="81"/>
      <c r="B16" s="82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33" customHeight="1" thickBot="1" x14ac:dyDescent="0.35">
      <c r="A17" s="83" t="s">
        <v>44</v>
      </c>
      <c r="B17" s="79" t="s">
        <v>94</v>
      </c>
      <c r="C17" s="71">
        <v>100</v>
      </c>
      <c r="D17" s="71">
        <v>2</v>
      </c>
      <c r="E17" s="71">
        <v>2</v>
      </c>
      <c r="F17" s="71">
        <v>12</v>
      </c>
      <c r="G17" s="71">
        <v>70</v>
      </c>
      <c r="H17" s="71">
        <v>0.1</v>
      </c>
      <c r="I17" s="71">
        <v>21</v>
      </c>
      <c r="J17" s="71">
        <v>0</v>
      </c>
      <c r="K17" s="71">
        <v>0.64</v>
      </c>
      <c r="L17" s="71">
        <v>1.4</v>
      </c>
      <c r="M17" s="71">
        <v>0.18</v>
      </c>
      <c r="N17" s="71">
        <v>24.6</v>
      </c>
      <c r="O17" s="71">
        <v>19.2</v>
      </c>
      <c r="P17" s="71">
        <v>0</v>
      </c>
      <c r="Q17" s="71">
        <v>6</v>
      </c>
      <c r="R17" s="71">
        <v>0</v>
      </c>
      <c r="S17" s="71">
        <v>8</v>
      </c>
      <c r="T17" s="71">
        <v>1.8</v>
      </c>
    </row>
    <row r="18" spans="1:20" ht="16.2" hidden="1" thickBot="1" x14ac:dyDescent="0.35">
      <c r="A18" s="19"/>
      <c r="B18" s="10"/>
      <c r="C18" s="2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0.75" customHeight="1" thickBot="1" x14ac:dyDescent="0.35">
      <c r="A19" s="83"/>
      <c r="B19" s="7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5.75" customHeight="1" thickBot="1" x14ac:dyDescent="0.35">
      <c r="A20" s="18"/>
      <c r="B20" s="14" t="s">
        <v>73</v>
      </c>
      <c r="C20" s="47">
        <f>C12+C13+C14+C15+C17</f>
        <v>720</v>
      </c>
      <c r="D20" s="47">
        <f t="shared" ref="D20:T20" si="1">D12+D13+D14+D15+D17</f>
        <v>27.03</v>
      </c>
      <c r="E20" s="47">
        <f t="shared" si="1"/>
        <v>25.55</v>
      </c>
      <c r="F20" s="47">
        <f t="shared" si="1"/>
        <v>116.92</v>
      </c>
      <c r="G20" s="47">
        <f t="shared" si="1"/>
        <v>794.91</v>
      </c>
      <c r="H20" s="47">
        <f t="shared" si="1"/>
        <v>0.40500000000000003</v>
      </c>
      <c r="I20" s="47">
        <f t="shared" si="1"/>
        <v>33.340000000000003</v>
      </c>
      <c r="J20" s="47">
        <f t="shared" si="1"/>
        <v>33.42</v>
      </c>
      <c r="K20" s="47">
        <f t="shared" si="1"/>
        <v>0.92500000000000004</v>
      </c>
      <c r="L20" s="47">
        <f t="shared" si="1"/>
        <v>4.41</v>
      </c>
      <c r="M20" s="47">
        <f t="shared" si="1"/>
        <v>0.57000000000000006</v>
      </c>
      <c r="N20" s="47">
        <f t="shared" si="1"/>
        <v>248.95000000000002</v>
      </c>
      <c r="O20" s="47">
        <f t="shared" si="1"/>
        <v>308.47999999999996</v>
      </c>
      <c r="P20" s="47">
        <f t="shared" si="1"/>
        <v>0.02</v>
      </c>
      <c r="Q20" s="47">
        <f t="shared" si="1"/>
        <v>297.3</v>
      </c>
      <c r="R20" s="47">
        <f t="shared" si="1"/>
        <v>0</v>
      </c>
      <c r="S20" s="47">
        <f t="shared" si="1"/>
        <v>71.300000000000011</v>
      </c>
      <c r="T20" s="47">
        <f t="shared" si="1"/>
        <v>5.14</v>
      </c>
    </row>
    <row r="21" spans="1:20" ht="15" hidden="1" customHeight="1" thickBot="1" x14ac:dyDescent="0.35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2" hidden="1" thickBot="1" x14ac:dyDescent="0.35">
      <c r="A22" s="17"/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6.2" hidden="1" thickBot="1" x14ac:dyDescent="0.35">
      <c r="A23" s="78"/>
      <c r="B23" s="8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2" hidden="1" thickBot="1" x14ac:dyDescent="0.35">
      <c r="A24" s="78"/>
      <c r="B24" s="7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6.2" hidden="1" thickBot="1" x14ac:dyDescent="0.35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8" thickBot="1" x14ac:dyDescent="0.35">
      <c r="A26" s="18"/>
      <c r="B26" s="61" t="s">
        <v>75</v>
      </c>
      <c r="C26" s="10"/>
      <c r="D26" s="50">
        <f>D10+D20+D25</f>
        <v>42.49</v>
      </c>
      <c r="E26" s="50">
        <f t="shared" ref="E26:T26" si="2">E10+E20+E25</f>
        <v>41.39</v>
      </c>
      <c r="F26" s="50">
        <f t="shared" si="2"/>
        <v>190.60000000000002</v>
      </c>
      <c r="G26" s="50">
        <f t="shared" si="2"/>
        <v>1294.02</v>
      </c>
      <c r="H26" s="50">
        <f t="shared" si="2"/>
        <v>0.64500000000000002</v>
      </c>
      <c r="I26" s="50">
        <f t="shared" si="2"/>
        <v>54.67</v>
      </c>
      <c r="J26" s="50">
        <f t="shared" si="2"/>
        <v>33.42</v>
      </c>
      <c r="K26" s="50">
        <f t="shared" si="2"/>
        <v>1.645</v>
      </c>
      <c r="L26" s="50">
        <f t="shared" si="2"/>
        <v>6.8100000000000005</v>
      </c>
      <c r="M26" s="50">
        <f t="shared" si="2"/>
        <v>0.78</v>
      </c>
      <c r="N26" s="50">
        <f t="shared" si="2"/>
        <v>322.48</v>
      </c>
      <c r="O26" s="50">
        <f t="shared" si="2"/>
        <v>434.81999999999994</v>
      </c>
      <c r="P26" s="50">
        <f t="shared" si="2"/>
        <v>0.04</v>
      </c>
      <c r="Q26" s="50">
        <f t="shared" si="2"/>
        <v>460.08000000000004</v>
      </c>
      <c r="R26" s="50">
        <f t="shared" si="2"/>
        <v>0</v>
      </c>
      <c r="S26" s="50">
        <f t="shared" si="2"/>
        <v>111.32000000000001</v>
      </c>
      <c r="T26" s="50">
        <f t="shared" si="2"/>
        <v>8.620000000000001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32" sqref="B32"/>
    </sheetView>
  </sheetViews>
  <sheetFormatPr defaultRowHeight="14.4" x14ac:dyDescent="0.3"/>
  <cols>
    <col min="1" max="1" width="6" customWidth="1"/>
    <col min="2" max="2" width="25.77734375" customWidth="1"/>
    <col min="3" max="3" width="6.88671875" customWidth="1"/>
    <col min="4" max="4" width="6.6640625" customWidth="1"/>
    <col min="5" max="5" width="6" customWidth="1"/>
    <col min="6" max="6" width="7.33203125" customWidth="1"/>
    <col min="7" max="7" width="8.21875" customWidth="1"/>
    <col min="8" max="8" width="6.77734375" customWidth="1"/>
    <col min="9" max="9" width="7.33203125" customWidth="1"/>
    <col min="10" max="10" width="5.77734375" customWidth="1"/>
    <col min="11" max="13" width="6.77734375" customWidth="1"/>
    <col min="14" max="14" width="7.6640625" customWidth="1"/>
    <col min="15" max="15" width="7.88671875" customWidth="1"/>
    <col min="16" max="16" width="6.77734375" customWidth="1"/>
    <col min="17" max="17" width="6.88671875" customWidth="1"/>
    <col min="18" max="18" width="6.6640625" customWidth="1"/>
    <col min="19" max="19" width="7" customWidth="1"/>
    <col min="20" max="20" width="6.77734375" customWidth="1"/>
  </cols>
  <sheetData>
    <row r="1" spans="1:20" ht="15" thickBot="1" x14ac:dyDescent="0.35">
      <c r="A1" s="150" t="s">
        <v>18</v>
      </c>
      <c r="B1" s="135" t="s">
        <v>132</v>
      </c>
      <c r="C1" s="144" t="s">
        <v>0</v>
      </c>
      <c r="D1" s="155" t="s">
        <v>16</v>
      </c>
      <c r="E1" s="156"/>
      <c r="F1" s="157"/>
      <c r="G1" s="125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6.8" thickBot="1" x14ac:dyDescent="0.35">
      <c r="A4" s="17"/>
      <c r="B4" s="65" t="s">
        <v>70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.2" hidden="1" thickBot="1" x14ac:dyDescent="0.35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21" thickBot="1" x14ac:dyDescent="0.35">
      <c r="A6" s="112" t="s">
        <v>93</v>
      </c>
      <c r="B6" s="113" t="s">
        <v>92</v>
      </c>
      <c r="C6" s="97">
        <v>250</v>
      </c>
      <c r="D6" s="97">
        <v>9.92</v>
      </c>
      <c r="E6" s="97">
        <v>13.6</v>
      </c>
      <c r="F6" s="97">
        <v>43.8</v>
      </c>
      <c r="G6" s="97">
        <v>337.28</v>
      </c>
      <c r="H6" s="97">
        <v>0.1</v>
      </c>
      <c r="I6" s="97">
        <v>0</v>
      </c>
      <c r="J6" s="97">
        <v>20</v>
      </c>
      <c r="K6" s="98">
        <v>0</v>
      </c>
      <c r="L6" s="97">
        <v>0.3</v>
      </c>
      <c r="M6" s="97">
        <v>0</v>
      </c>
      <c r="N6" s="97">
        <v>26</v>
      </c>
      <c r="O6" s="97">
        <v>53</v>
      </c>
      <c r="P6" s="97">
        <v>0</v>
      </c>
      <c r="Q6" s="97">
        <v>130</v>
      </c>
      <c r="R6" s="97">
        <v>0</v>
      </c>
      <c r="S6" s="97">
        <v>27</v>
      </c>
      <c r="T6" s="97">
        <v>0.34</v>
      </c>
    </row>
    <row r="7" spans="1:20" ht="21" thickBot="1" x14ac:dyDescent="0.35">
      <c r="A7" s="78" t="s">
        <v>54</v>
      </c>
      <c r="B7" s="86" t="s">
        <v>53</v>
      </c>
      <c r="C7" s="71">
        <v>20</v>
      </c>
      <c r="D7" s="71">
        <v>4.0999999999999996</v>
      </c>
      <c r="E7" s="71">
        <v>5.17</v>
      </c>
      <c r="F7" s="71">
        <v>0</v>
      </c>
      <c r="G7" s="71">
        <v>62.9</v>
      </c>
      <c r="H7" s="71">
        <v>0.01</v>
      </c>
      <c r="I7" s="71">
        <v>0.14000000000000001</v>
      </c>
      <c r="J7" s="71">
        <v>52</v>
      </c>
      <c r="K7" s="71">
        <v>0.04</v>
      </c>
      <c r="L7" s="71">
        <v>0.26</v>
      </c>
      <c r="M7" s="71">
        <v>0.06</v>
      </c>
      <c r="N7" s="71">
        <v>149.30000000000001</v>
      </c>
      <c r="O7" s="71">
        <v>90</v>
      </c>
      <c r="P7" s="71">
        <v>0</v>
      </c>
      <c r="Q7" s="71">
        <v>17.600000000000001</v>
      </c>
      <c r="R7" s="71">
        <v>0</v>
      </c>
      <c r="S7" s="71">
        <v>7</v>
      </c>
      <c r="T7" s="71">
        <v>0.2</v>
      </c>
    </row>
    <row r="8" spans="1:20" ht="27" thickBot="1" x14ac:dyDescent="0.35">
      <c r="A8" s="103" t="s">
        <v>51</v>
      </c>
      <c r="B8" s="104" t="s">
        <v>52</v>
      </c>
      <c r="C8" s="98">
        <v>210</v>
      </c>
      <c r="D8" s="98">
        <v>0.13</v>
      </c>
      <c r="E8" s="98">
        <v>0.02</v>
      </c>
      <c r="F8" s="98">
        <v>15.2</v>
      </c>
      <c r="G8" s="98">
        <v>61.5</v>
      </c>
      <c r="H8" s="98">
        <v>0</v>
      </c>
      <c r="I8" s="98">
        <v>2.83</v>
      </c>
      <c r="J8" s="98">
        <v>0</v>
      </c>
      <c r="K8" s="98"/>
      <c r="L8" s="98"/>
      <c r="M8" s="98">
        <v>0</v>
      </c>
      <c r="N8" s="98">
        <v>14.2</v>
      </c>
      <c r="O8" s="98">
        <v>4.4000000000000004</v>
      </c>
      <c r="P8" s="98"/>
      <c r="Q8" s="98">
        <v>21.3</v>
      </c>
      <c r="R8" s="98"/>
      <c r="S8" s="98">
        <v>2.4</v>
      </c>
      <c r="T8" s="98">
        <v>0.36</v>
      </c>
    </row>
    <row r="9" spans="1:20" ht="17.25" customHeight="1" thickBot="1" x14ac:dyDescent="0.35">
      <c r="A9" s="81" t="s">
        <v>26</v>
      </c>
      <c r="B9" s="82" t="s">
        <v>14</v>
      </c>
      <c r="C9" s="71">
        <v>20</v>
      </c>
      <c r="D9" s="71">
        <v>1.77</v>
      </c>
      <c r="E9" s="71">
        <v>0.16</v>
      </c>
      <c r="F9" s="71">
        <v>9.84</v>
      </c>
      <c r="G9" s="71">
        <v>47.88</v>
      </c>
      <c r="H9" s="71">
        <v>3.5000000000000003E-2</v>
      </c>
      <c r="I9" s="71">
        <v>0</v>
      </c>
      <c r="J9" s="71">
        <v>0</v>
      </c>
      <c r="K9" s="71">
        <v>0</v>
      </c>
      <c r="L9" s="71">
        <v>0.3</v>
      </c>
      <c r="M9" s="71">
        <v>0</v>
      </c>
      <c r="N9" s="71">
        <v>4.5999999999999996</v>
      </c>
      <c r="O9" s="71">
        <v>17.399999999999999</v>
      </c>
      <c r="P9" s="71">
        <v>0.01</v>
      </c>
      <c r="Q9" s="71">
        <v>34.89</v>
      </c>
      <c r="R9" s="71">
        <v>0</v>
      </c>
      <c r="S9" s="71">
        <v>6.6</v>
      </c>
      <c r="T9" s="71">
        <v>0.4</v>
      </c>
    </row>
    <row r="10" spans="1:20" ht="16.2" hidden="1" thickBot="1" x14ac:dyDescent="0.35">
      <c r="A10" s="83"/>
      <c r="B10" s="7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6.2" thickBot="1" x14ac:dyDescent="0.35">
      <c r="A11" s="18"/>
      <c r="B11" s="14" t="s">
        <v>71</v>
      </c>
      <c r="C11" s="47">
        <f>C6+C7+C8+C9+C10</f>
        <v>500</v>
      </c>
      <c r="D11" s="47">
        <f t="shared" ref="D11:J11" si="0">SUM(D5:D10)</f>
        <v>15.92</v>
      </c>
      <c r="E11" s="47">
        <f t="shared" si="0"/>
        <v>18.95</v>
      </c>
      <c r="F11" s="47">
        <f t="shared" si="0"/>
        <v>68.84</v>
      </c>
      <c r="G11" s="47">
        <f t="shared" si="0"/>
        <v>509.55999999999995</v>
      </c>
      <c r="H11" s="47">
        <f t="shared" si="0"/>
        <v>0.14500000000000002</v>
      </c>
      <c r="I11" s="47">
        <f t="shared" si="0"/>
        <v>2.97</v>
      </c>
      <c r="J11" s="47">
        <f t="shared" si="0"/>
        <v>72</v>
      </c>
      <c r="K11" s="47">
        <f t="shared" ref="K11:T11" si="1">SUM(K5:K10)</f>
        <v>0.04</v>
      </c>
      <c r="L11" s="47">
        <f t="shared" si="1"/>
        <v>0.8600000000000001</v>
      </c>
      <c r="M11" s="47">
        <f t="shared" si="1"/>
        <v>0.06</v>
      </c>
      <c r="N11" s="47">
        <f t="shared" si="1"/>
        <v>194.1</v>
      </c>
      <c r="O11" s="47">
        <f t="shared" si="1"/>
        <v>164.8</v>
      </c>
      <c r="P11" s="47">
        <f t="shared" si="1"/>
        <v>0.01</v>
      </c>
      <c r="Q11" s="47">
        <f t="shared" si="1"/>
        <v>203.79000000000002</v>
      </c>
      <c r="R11" s="47">
        <f t="shared" si="1"/>
        <v>0</v>
      </c>
      <c r="S11" s="47">
        <f t="shared" si="1"/>
        <v>43</v>
      </c>
      <c r="T11" s="47">
        <f t="shared" si="1"/>
        <v>1.3</v>
      </c>
    </row>
    <row r="12" spans="1:20" ht="16.2" thickBot="1" x14ac:dyDescent="0.35">
      <c r="A12" s="18"/>
      <c r="B12" s="12" t="s">
        <v>72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6.2" hidden="1" thickBot="1" x14ac:dyDescent="0.35">
      <c r="A13" s="48"/>
      <c r="B13" s="51"/>
      <c r="C13" s="45"/>
      <c r="D13" s="45"/>
      <c r="E13" s="45"/>
      <c r="F13" s="49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7" thickBot="1" x14ac:dyDescent="0.35">
      <c r="A14" s="83" t="s">
        <v>89</v>
      </c>
      <c r="B14" s="84" t="s">
        <v>40</v>
      </c>
      <c r="C14" s="99">
        <v>205</v>
      </c>
      <c r="D14" s="99">
        <v>1.93</v>
      </c>
      <c r="E14" s="99">
        <v>3.14</v>
      </c>
      <c r="F14" s="99">
        <v>20.73</v>
      </c>
      <c r="G14" s="99">
        <v>118.9</v>
      </c>
      <c r="H14" s="71">
        <v>0.04</v>
      </c>
      <c r="I14" s="71">
        <v>5</v>
      </c>
      <c r="J14" s="71">
        <v>0</v>
      </c>
      <c r="K14" s="71">
        <v>0.21</v>
      </c>
      <c r="L14" s="71">
        <v>1.9</v>
      </c>
      <c r="M14" s="71">
        <v>0</v>
      </c>
      <c r="N14" s="71">
        <v>61</v>
      </c>
      <c r="O14" s="71">
        <v>98</v>
      </c>
      <c r="P14" s="71">
        <v>1.4999999999999999E-2</v>
      </c>
      <c r="Q14" s="77">
        <v>208.12</v>
      </c>
      <c r="R14" s="71">
        <v>0</v>
      </c>
      <c r="S14" s="71">
        <v>32</v>
      </c>
      <c r="T14" s="77">
        <v>0.8</v>
      </c>
    </row>
    <row r="15" spans="1:20" ht="21" thickBot="1" x14ac:dyDescent="0.35">
      <c r="A15" s="114" t="s">
        <v>63</v>
      </c>
      <c r="B15" s="104" t="s">
        <v>64</v>
      </c>
      <c r="C15" s="98">
        <v>90</v>
      </c>
      <c r="D15" s="98">
        <v>13.7</v>
      </c>
      <c r="E15" s="98">
        <v>13.9</v>
      </c>
      <c r="F15" s="98">
        <v>17.5</v>
      </c>
      <c r="G15" s="98">
        <v>249.9</v>
      </c>
      <c r="H15" s="98">
        <v>0.2</v>
      </c>
      <c r="I15" s="98">
        <v>0</v>
      </c>
      <c r="J15" s="98">
        <v>40</v>
      </c>
      <c r="K15" s="98">
        <v>0.25</v>
      </c>
      <c r="L15" s="98">
        <v>0.8</v>
      </c>
      <c r="M15" s="98">
        <v>0</v>
      </c>
      <c r="N15" s="98">
        <v>132</v>
      </c>
      <c r="O15" s="98">
        <v>115.5</v>
      </c>
      <c r="P15" s="98">
        <v>0.01</v>
      </c>
      <c r="Q15" s="98">
        <v>64</v>
      </c>
      <c r="R15" s="98">
        <v>0</v>
      </c>
      <c r="S15" s="98">
        <v>21</v>
      </c>
      <c r="T15" s="98">
        <v>0.5</v>
      </c>
    </row>
    <row r="16" spans="1:20" ht="21" thickBot="1" x14ac:dyDescent="0.35">
      <c r="A16" s="78" t="s">
        <v>144</v>
      </c>
      <c r="B16" s="82" t="s">
        <v>142</v>
      </c>
      <c r="C16" s="99">
        <v>180</v>
      </c>
      <c r="D16" s="99">
        <v>7.56</v>
      </c>
      <c r="E16" s="99">
        <v>9.36</v>
      </c>
      <c r="F16" s="99">
        <v>37.6</v>
      </c>
      <c r="G16" s="99">
        <v>264.88</v>
      </c>
      <c r="H16" s="71">
        <v>0.02</v>
      </c>
      <c r="I16" s="71">
        <v>12.4</v>
      </c>
      <c r="J16" s="71">
        <v>0</v>
      </c>
      <c r="K16" s="71">
        <v>0.09</v>
      </c>
      <c r="L16" s="71">
        <v>0.3</v>
      </c>
      <c r="M16" s="71">
        <v>0.28000000000000003</v>
      </c>
      <c r="N16" s="71">
        <v>117</v>
      </c>
      <c r="O16" s="71">
        <v>80</v>
      </c>
      <c r="P16" s="71">
        <v>0.01</v>
      </c>
      <c r="Q16" s="71">
        <v>26.4</v>
      </c>
      <c r="R16" s="71">
        <v>0</v>
      </c>
      <c r="S16" s="71">
        <v>8.8000000000000007</v>
      </c>
      <c r="T16" s="71">
        <v>0.2</v>
      </c>
    </row>
    <row r="17" spans="1:20" ht="27" thickBot="1" x14ac:dyDescent="0.35">
      <c r="A17" s="69" t="s">
        <v>31</v>
      </c>
      <c r="B17" s="84" t="s">
        <v>30</v>
      </c>
      <c r="C17" s="71">
        <v>200</v>
      </c>
      <c r="D17" s="71">
        <v>0.21</v>
      </c>
      <c r="E17" s="71">
        <v>0.21</v>
      </c>
      <c r="F17" s="71">
        <v>27.9</v>
      </c>
      <c r="G17" s="71">
        <v>114</v>
      </c>
      <c r="H17" s="71">
        <v>0.01</v>
      </c>
      <c r="I17" s="71">
        <v>4</v>
      </c>
      <c r="J17" s="71">
        <v>0</v>
      </c>
      <c r="K17" s="71">
        <v>0</v>
      </c>
      <c r="L17" s="71">
        <v>0</v>
      </c>
      <c r="M17" s="71">
        <v>0.4</v>
      </c>
      <c r="N17" s="71">
        <v>14.86</v>
      </c>
      <c r="O17" s="71">
        <v>7.4</v>
      </c>
      <c r="P17" s="71">
        <v>0</v>
      </c>
      <c r="Q17" s="71">
        <v>60</v>
      </c>
      <c r="R17" s="71">
        <v>0</v>
      </c>
      <c r="S17" s="71">
        <v>4.32</v>
      </c>
      <c r="T17" s="71">
        <v>0.7</v>
      </c>
    </row>
    <row r="18" spans="1:20" ht="16.2" thickBot="1" x14ac:dyDescent="0.35">
      <c r="A18" s="81" t="s">
        <v>26</v>
      </c>
      <c r="B18" s="82" t="s">
        <v>15</v>
      </c>
      <c r="C18" s="80">
        <v>30</v>
      </c>
      <c r="D18" s="71">
        <v>1.98</v>
      </c>
      <c r="E18" s="71">
        <v>0.36</v>
      </c>
      <c r="F18" s="71">
        <v>11.88</v>
      </c>
      <c r="G18" s="71">
        <v>58.68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6.2" hidden="1" thickBot="1" x14ac:dyDescent="0.35">
      <c r="A19" s="83"/>
      <c r="B19" s="7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2" thickBot="1" x14ac:dyDescent="0.35">
      <c r="A20" s="18"/>
      <c r="B20" s="14" t="s">
        <v>73</v>
      </c>
      <c r="C20" s="47">
        <f>C14+C15+C16+C17+C18+C19</f>
        <v>705</v>
      </c>
      <c r="D20" s="47">
        <f t="shared" ref="D20:T20" si="2">D14+D15+D16+D17+D18+D19</f>
        <v>25.38</v>
      </c>
      <c r="E20" s="47">
        <f t="shared" si="2"/>
        <v>26.97</v>
      </c>
      <c r="F20" s="47">
        <f t="shared" si="2"/>
        <v>115.61000000000001</v>
      </c>
      <c r="G20" s="47">
        <f t="shared" si="2"/>
        <v>806.36</v>
      </c>
      <c r="H20" s="47">
        <f t="shared" si="2"/>
        <v>0.30500000000000005</v>
      </c>
      <c r="I20" s="47">
        <f t="shared" si="2"/>
        <v>21.4</v>
      </c>
      <c r="J20" s="47">
        <f t="shared" si="2"/>
        <v>40</v>
      </c>
      <c r="K20" s="47">
        <f t="shared" si="2"/>
        <v>0.89999999999999991</v>
      </c>
      <c r="L20" s="47">
        <f t="shared" si="2"/>
        <v>3.04</v>
      </c>
      <c r="M20" s="47">
        <f t="shared" si="2"/>
        <v>0.68</v>
      </c>
      <c r="N20" s="47">
        <f t="shared" si="2"/>
        <v>330.66</v>
      </c>
      <c r="O20" s="47">
        <f t="shared" si="2"/>
        <v>330.9</v>
      </c>
      <c r="P20" s="47">
        <f t="shared" si="2"/>
        <v>3.5000000000000003E-2</v>
      </c>
      <c r="Q20" s="47">
        <f t="shared" si="2"/>
        <v>360.52</v>
      </c>
      <c r="R20" s="47">
        <f t="shared" si="2"/>
        <v>0</v>
      </c>
      <c r="S20" s="47">
        <f t="shared" si="2"/>
        <v>75.72</v>
      </c>
      <c r="T20" s="47">
        <f t="shared" si="2"/>
        <v>2.7</v>
      </c>
    </row>
    <row r="21" spans="1:20" ht="1.5" customHeight="1" thickBot="1" x14ac:dyDescent="0.35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2" hidden="1" thickBot="1" x14ac:dyDescent="0.35">
      <c r="A22" s="78"/>
      <c r="B22" s="8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22.5" hidden="1" customHeight="1" thickBot="1" x14ac:dyDescent="0.35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2" hidden="1" thickBot="1" x14ac:dyDescent="0.35">
      <c r="A24" s="17"/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6.2" hidden="1" thickBot="1" x14ac:dyDescent="0.35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8" thickBot="1" x14ac:dyDescent="0.35">
      <c r="A26" s="18"/>
      <c r="B26" s="61" t="s">
        <v>75</v>
      </c>
      <c r="C26" s="11"/>
      <c r="D26" s="50">
        <f>D11+D20+D25</f>
        <v>41.3</v>
      </c>
      <c r="E26" s="50">
        <f t="shared" ref="E26:T26" si="3">E11+E20+E25</f>
        <v>45.92</v>
      </c>
      <c r="F26" s="50">
        <f t="shared" si="3"/>
        <v>184.45000000000002</v>
      </c>
      <c r="G26" s="50">
        <f t="shared" si="3"/>
        <v>1315.92</v>
      </c>
      <c r="H26" s="50">
        <f t="shared" si="3"/>
        <v>0.45000000000000007</v>
      </c>
      <c r="I26" s="50">
        <f t="shared" si="3"/>
        <v>24.369999999999997</v>
      </c>
      <c r="J26" s="50">
        <f t="shared" si="3"/>
        <v>112</v>
      </c>
      <c r="K26" s="50">
        <f t="shared" si="3"/>
        <v>0.94</v>
      </c>
      <c r="L26" s="50">
        <f t="shared" si="3"/>
        <v>3.9000000000000004</v>
      </c>
      <c r="M26" s="50">
        <f t="shared" si="3"/>
        <v>0.74</v>
      </c>
      <c r="N26" s="50">
        <f t="shared" si="3"/>
        <v>524.76</v>
      </c>
      <c r="O26" s="50">
        <f t="shared" si="3"/>
        <v>495.7</v>
      </c>
      <c r="P26" s="50">
        <f t="shared" si="3"/>
        <v>4.5000000000000005E-2</v>
      </c>
      <c r="Q26" s="50">
        <f t="shared" si="3"/>
        <v>564.30999999999995</v>
      </c>
      <c r="R26" s="50">
        <f t="shared" si="3"/>
        <v>0</v>
      </c>
      <c r="S26" s="50">
        <f t="shared" si="3"/>
        <v>118.72</v>
      </c>
      <c r="T26" s="50">
        <f t="shared" si="3"/>
        <v>4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9" sqref="A9:T9"/>
    </sheetView>
  </sheetViews>
  <sheetFormatPr defaultColWidth="9.109375" defaultRowHeight="14.4" x14ac:dyDescent="0.3"/>
  <cols>
    <col min="1" max="1" width="5.6640625" style="2" customWidth="1"/>
    <col min="2" max="2" width="25.77734375" style="2" customWidth="1"/>
    <col min="3" max="3" width="7.21875" style="2" customWidth="1"/>
    <col min="4" max="4" width="7.33203125" style="2" customWidth="1"/>
    <col min="5" max="5" width="7" style="2" customWidth="1"/>
    <col min="6" max="6" width="8" style="2" customWidth="1"/>
    <col min="7" max="7" width="10.109375" style="2" customWidth="1"/>
    <col min="8" max="8" width="7" style="2" customWidth="1"/>
    <col min="9" max="9" width="6.21875" style="2" customWidth="1"/>
    <col min="10" max="10" width="6.6640625" style="2" customWidth="1"/>
    <col min="11" max="11" width="7.109375" style="2" customWidth="1"/>
    <col min="12" max="12" width="5.88671875" style="2" customWidth="1"/>
    <col min="13" max="13" width="6.109375" style="2" customWidth="1"/>
    <col min="14" max="14" width="7.33203125" style="2" customWidth="1"/>
    <col min="15" max="15" width="6.33203125" style="2" customWidth="1"/>
    <col min="16" max="16" width="5.77734375" style="2" customWidth="1"/>
    <col min="17" max="17" width="6.21875" style="2" customWidth="1"/>
    <col min="18" max="19" width="5.88671875" style="2" customWidth="1"/>
    <col min="20" max="20" width="4.88671875" style="2" customWidth="1"/>
    <col min="21" max="16384" width="9.109375" style="2"/>
  </cols>
  <sheetData>
    <row r="1" spans="1:20" ht="15" thickBot="1" x14ac:dyDescent="0.35">
      <c r="A1" s="150" t="s">
        <v>18</v>
      </c>
      <c r="B1" s="135" t="s">
        <v>133</v>
      </c>
      <c r="C1" s="144" t="s">
        <v>0</v>
      </c>
      <c r="D1" s="155" t="s">
        <v>16</v>
      </c>
      <c r="E1" s="156"/>
      <c r="F1" s="157"/>
      <c r="G1" s="125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5" thickBot="1" x14ac:dyDescent="0.35">
      <c r="A4" s="36"/>
      <c r="B4" s="66" t="s">
        <v>70</v>
      </c>
      <c r="C4" s="37"/>
      <c r="D4" s="37"/>
      <c r="E4" s="37"/>
      <c r="F4" s="37"/>
      <c r="G4" s="3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.5" hidden="1" customHeight="1" thickBot="1" x14ac:dyDescent="0.35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7" thickBot="1" x14ac:dyDescent="0.35">
      <c r="A6" s="100" t="s">
        <v>97</v>
      </c>
      <c r="B6" s="101" t="s">
        <v>98</v>
      </c>
      <c r="C6" s="98">
        <v>60</v>
      </c>
      <c r="D6" s="98">
        <v>0.48</v>
      </c>
      <c r="E6" s="98">
        <v>0</v>
      </c>
      <c r="F6" s="102">
        <v>1.68</v>
      </c>
      <c r="G6" s="98">
        <v>8.64</v>
      </c>
      <c r="H6" s="98">
        <v>0.03</v>
      </c>
      <c r="I6" s="98">
        <v>3.3</v>
      </c>
      <c r="J6" s="98">
        <v>0</v>
      </c>
      <c r="K6" s="98">
        <v>0</v>
      </c>
      <c r="L6" s="98">
        <v>0.4</v>
      </c>
      <c r="M6" s="98">
        <v>0</v>
      </c>
      <c r="N6" s="98">
        <v>12.24</v>
      </c>
      <c r="O6" s="98">
        <v>16.2</v>
      </c>
      <c r="P6" s="98">
        <v>0.02</v>
      </c>
      <c r="Q6" s="98">
        <v>0</v>
      </c>
      <c r="R6" s="98">
        <v>0</v>
      </c>
      <c r="S6" s="98">
        <v>7</v>
      </c>
      <c r="T6" s="98">
        <v>0.1</v>
      </c>
    </row>
    <row r="7" spans="1:20" ht="24.6" thickBot="1" x14ac:dyDescent="0.35">
      <c r="A7" s="69" t="s">
        <v>86</v>
      </c>
      <c r="B7" s="70" t="s">
        <v>56</v>
      </c>
      <c r="C7" s="71">
        <v>90</v>
      </c>
      <c r="D7" s="99">
        <v>9.0299999999999994</v>
      </c>
      <c r="E7" s="99">
        <v>11.25</v>
      </c>
      <c r="F7" s="99">
        <v>15.56</v>
      </c>
      <c r="G7" s="99">
        <v>199.61</v>
      </c>
      <c r="H7" s="71">
        <v>0.19</v>
      </c>
      <c r="I7" s="71">
        <v>0.1</v>
      </c>
      <c r="J7" s="71">
        <v>20</v>
      </c>
      <c r="K7" s="71">
        <v>0</v>
      </c>
      <c r="L7" s="71">
        <v>0.98</v>
      </c>
      <c r="M7" s="71">
        <v>0.02</v>
      </c>
      <c r="N7" s="71">
        <v>98.1</v>
      </c>
      <c r="O7" s="71">
        <v>37.15</v>
      </c>
      <c r="P7" s="71">
        <v>1.2999999999999999E-3</v>
      </c>
      <c r="Q7" s="71">
        <v>4</v>
      </c>
      <c r="R7" s="71">
        <v>0</v>
      </c>
      <c r="S7" s="71">
        <v>16.7</v>
      </c>
      <c r="T7" s="71">
        <v>0.53</v>
      </c>
    </row>
    <row r="8" spans="1:20" ht="28.2" thickBot="1" x14ac:dyDescent="0.35">
      <c r="A8" s="83" t="s">
        <v>46</v>
      </c>
      <c r="B8" s="85" t="s">
        <v>47</v>
      </c>
      <c r="C8" s="71">
        <v>150</v>
      </c>
      <c r="D8" s="99">
        <v>6.9</v>
      </c>
      <c r="E8" s="99">
        <v>7.2</v>
      </c>
      <c r="F8" s="99">
        <v>33.200000000000003</v>
      </c>
      <c r="G8" s="99">
        <v>225.2</v>
      </c>
      <c r="H8" s="71">
        <v>6.8000000000000005E-2</v>
      </c>
      <c r="I8" s="71">
        <v>0</v>
      </c>
      <c r="J8" s="71">
        <v>34</v>
      </c>
      <c r="K8" s="71">
        <v>0.62</v>
      </c>
      <c r="L8" s="71">
        <v>0.9</v>
      </c>
      <c r="M8" s="71">
        <v>0.03</v>
      </c>
      <c r="N8" s="71">
        <v>116.39</v>
      </c>
      <c r="O8" s="71">
        <v>101.4</v>
      </c>
      <c r="P8" s="71">
        <v>0.02</v>
      </c>
      <c r="Q8" s="71">
        <v>44.4</v>
      </c>
      <c r="R8" s="71">
        <v>0</v>
      </c>
      <c r="S8" s="71">
        <v>15.37</v>
      </c>
      <c r="T8" s="71">
        <v>0.85</v>
      </c>
    </row>
    <row r="9" spans="1:20" ht="24.6" thickBot="1" x14ac:dyDescent="0.35">
      <c r="A9" s="69" t="s">
        <v>77</v>
      </c>
      <c r="B9" s="79" t="s">
        <v>17</v>
      </c>
      <c r="C9" s="71">
        <v>200</v>
      </c>
      <c r="D9" s="71">
        <v>1.5</v>
      </c>
      <c r="E9" s="71">
        <v>1.05</v>
      </c>
      <c r="F9" s="71">
        <v>18.3</v>
      </c>
      <c r="G9" s="71">
        <v>88.65</v>
      </c>
      <c r="H9" s="71">
        <v>0.04</v>
      </c>
      <c r="I9" s="71">
        <v>1.3</v>
      </c>
      <c r="J9" s="71">
        <v>20</v>
      </c>
      <c r="K9" s="71">
        <v>0</v>
      </c>
      <c r="L9" s="71">
        <v>0</v>
      </c>
      <c r="M9" s="71">
        <v>0.16</v>
      </c>
      <c r="N9" s="71">
        <v>89</v>
      </c>
      <c r="O9" s="71">
        <v>90</v>
      </c>
      <c r="P9" s="71">
        <v>0</v>
      </c>
      <c r="Q9" s="71">
        <v>131.69999999999999</v>
      </c>
      <c r="R9" s="71">
        <v>0</v>
      </c>
      <c r="S9" s="71">
        <v>14</v>
      </c>
      <c r="T9" s="71">
        <v>0.13</v>
      </c>
    </row>
    <row r="10" spans="1:20" ht="16.2" thickBot="1" x14ac:dyDescent="0.35">
      <c r="A10" s="81" t="s">
        <v>26</v>
      </c>
      <c r="B10" s="82" t="s">
        <v>15</v>
      </c>
      <c r="C10" s="80">
        <v>20</v>
      </c>
      <c r="D10" s="71">
        <v>1.32</v>
      </c>
      <c r="E10" s="71">
        <v>0.24</v>
      </c>
      <c r="F10" s="71">
        <v>7.92</v>
      </c>
      <c r="G10" s="71">
        <v>39.119999999999997</v>
      </c>
      <c r="H10" s="71">
        <v>3.5000000000000003E-2</v>
      </c>
      <c r="I10" s="71">
        <v>0</v>
      </c>
      <c r="J10" s="71">
        <v>0</v>
      </c>
      <c r="K10" s="71">
        <v>0.35</v>
      </c>
      <c r="L10" s="71">
        <v>0.04</v>
      </c>
      <c r="M10" s="71">
        <v>0</v>
      </c>
      <c r="N10" s="71">
        <v>5.8</v>
      </c>
      <c r="O10" s="71">
        <v>30</v>
      </c>
      <c r="P10" s="71">
        <v>0</v>
      </c>
      <c r="Q10" s="71">
        <v>2</v>
      </c>
      <c r="R10" s="71">
        <v>0</v>
      </c>
      <c r="S10" s="71">
        <v>9.6</v>
      </c>
      <c r="T10" s="71">
        <v>0.5</v>
      </c>
    </row>
    <row r="11" spans="1:20" ht="16.2" thickBot="1" x14ac:dyDescent="0.35">
      <c r="A11" s="33"/>
      <c r="B11" s="53" t="s">
        <v>71</v>
      </c>
      <c r="C11" s="47">
        <f>C5+C6+C7+C8+C9+C10</f>
        <v>520</v>
      </c>
      <c r="D11" s="47">
        <f t="shared" ref="D11:T11" si="0">D5+D6+D7+D8+D9+D10</f>
        <v>19.23</v>
      </c>
      <c r="E11" s="47">
        <f t="shared" si="0"/>
        <v>19.739999999999998</v>
      </c>
      <c r="F11" s="47">
        <f t="shared" si="0"/>
        <v>76.660000000000011</v>
      </c>
      <c r="G11" s="47">
        <f t="shared" si="0"/>
        <v>561.22</v>
      </c>
      <c r="H11" s="47">
        <f t="shared" si="0"/>
        <v>0.36299999999999999</v>
      </c>
      <c r="I11" s="47">
        <f t="shared" si="0"/>
        <v>4.7</v>
      </c>
      <c r="J11" s="47">
        <f t="shared" si="0"/>
        <v>74</v>
      </c>
      <c r="K11" s="47">
        <f t="shared" si="0"/>
        <v>0.97</v>
      </c>
      <c r="L11" s="47">
        <f t="shared" si="0"/>
        <v>2.3199999999999998</v>
      </c>
      <c r="M11" s="47">
        <f t="shared" si="0"/>
        <v>0.21000000000000002</v>
      </c>
      <c r="N11" s="47">
        <f t="shared" si="0"/>
        <v>321.53000000000003</v>
      </c>
      <c r="O11" s="47">
        <f t="shared" si="0"/>
        <v>274.75</v>
      </c>
      <c r="P11" s="47">
        <f t="shared" si="0"/>
        <v>4.1300000000000003E-2</v>
      </c>
      <c r="Q11" s="47">
        <f t="shared" si="0"/>
        <v>182.1</v>
      </c>
      <c r="R11" s="47">
        <f t="shared" si="0"/>
        <v>0</v>
      </c>
      <c r="S11" s="47">
        <f t="shared" si="0"/>
        <v>62.67</v>
      </c>
      <c r="T11" s="47">
        <f t="shared" si="0"/>
        <v>2.11</v>
      </c>
    </row>
    <row r="12" spans="1:20" ht="14.25" customHeight="1" thickBot="1" x14ac:dyDescent="0.35">
      <c r="A12" s="33"/>
      <c r="B12" s="67" t="s">
        <v>72</v>
      </c>
      <c r="C12" s="35"/>
      <c r="D12" s="35"/>
      <c r="E12" s="35"/>
      <c r="F12" s="35"/>
      <c r="G12" s="35"/>
      <c r="H12" s="35"/>
      <c r="I12" s="35"/>
      <c r="J12" s="35"/>
      <c r="K12" s="31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28.5" customHeight="1" thickBot="1" x14ac:dyDescent="0.35">
      <c r="A13" s="100" t="s">
        <v>97</v>
      </c>
      <c r="B13" s="101" t="s">
        <v>98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7" thickBot="1" x14ac:dyDescent="0.35">
      <c r="A14" s="83" t="s">
        <v>87</v>
      </c>
      <c r="B14" s="84" t="s">
        <v>37</v>
      </c>
      <c r="C14" s="99">
        <v>205</v>
      </c>
      <c r="D14" s="99">
        <v>4.4000000000000004</v>
      </c>
      <c r="E14" s="99">
        <v>5.9</v>
      </c>
      <c r="F14" s="99">
        <v>17.5</v>
      </c>
      <c r="G14" s="99">
        <v>140.69999999999999</v>
      </c>
      <c r="H14" s="71">
        <v>0.05</v>
      </c>
      <c r="I14" s="71">
        <v>10.6</v>
      </c>
      <c r="J14" s="71">
        <v>0</v>
      </c>
      <c r="K14" s="71">
        <v>0.18</v>
      </c>
      <c r="L14" s="71">
        <v>0.6</v>
      </c>
      <c r="M14" s="71">
        <v>0.04</v>
      </c>
      <c r="N14" s="71">
        <v>39.78</v>
      </c>
      <c r="O14" s="71">
        <v>43.7</v>
      </c>
      <c r="P14" s="71">
        <v>0</v>
      </c>
      <c r="Q14" s="71">
        <v>162</v>
      </c>
      <c r="R14" s="71">
        <v>0</v>
      </c>
      <c r="S14" s="71">
        <v>20.9</v>
      </c>
      <c r="T14" s="71">
        <v>1.25</v>
      </c>
    </row>
    <row r="15" spans="1:20" ht="27" thickBot="1" x14ac:dyDescent="0.35">
      <c r="A15" s="78" t="s">
        <v>58</v>
      </c>
      <c r="B15" s="84" t="s">
        <v>76</v>
      </c>
      <c r="C15" s="71">
        <v>90</v>
      </c>
      <c r="D15" s="71">
        <v>10.34</v>
      </c>
      <c r="E15" s="71">
        <v>10.95</v>
      </c>
      <c r="F15" s="71">
        <v>15.1</v>
      </c>
      <c r="G15" s="71">
        <v>200.31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0" ht="21" thickBot="1" x14ac:dyDescent="0.35">
      <c r="A16" s="78" t="s">
        <v>59</v>
      </c>
      <c r="B16" s="85" t="s">
        <v>60</v>
      </c>
      <c r="C16" s="71">
        <v>150</v>
      </c>
      <c r="D16" s="71">
        <v>6</v>
      </c>
      <c r="E16" s="71">
        <v>6.7</v>
      </c>
      <c r="F16" s="71">
        <v>39</v>
      </c>
      <c r="G16" s="71">
        <v>240.3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</row>
    <row r="17" spans="1:20" ht="24.6" thickBot="1" x14ac:dyDescent="0.35">
      <c r="A17" s="69" t="s">
        <v>80</v>
      </c>
      <c r="B17" s="79" t="s">
        <v>39</v>
      </c>
      <c r="C17" s="71">
        <v>200</v>
      </c>
      <c r="D17" s="98">
        <v>7.0000000000000007E-2</v>
      </c>
      <c r="E17" s="98">
        <v>0.02</v>
      </c>
      <c r="F17" s="98">
        <v>15</v>
      </c>
      <c r="G17" s="98">
        <v>60.46</v>
      </c>
      <c r="H17" s="98">
        <v>0</v>
      </c>
      <c r="I17" s="98">
        <v>0.03</v>
      </c>
      <c r="J17" s="98">
        <v>0</v>
      </c>
      <c r="K17" s="98"/>
      <c r="L17" s="98"/>
      <c r="M17" s="98">
        <v>0</v>
      </c>
      <c r="N17" s="98">
        <v>11.1</v>
      </c>
      <c r="O17" s="98">
        <v>2.8</v>
      </c>
      <c r="P17" s="98"/>
      <c r="Q17" s="98">
        <v>8.6</v>
      </c>
      <c r="R17" s="98"/>
      <c r="S17" s="98">
        <v>1.4</v>
      </c>
      <c r="T17" s="98">
        <v>0.28000000000000003</v>
      </c>
    </row>
    <row r="18" spans="1:20" ht="16.2" thickBot="1" x14ac:dyDescent="0.35">
      <c r="A18" s="81" t="s">
        <v>26</v>
      </c>
      <c r="B18" s="82" t="s">
        <v>15</v>
      </c>
      <c r="C18" s="80">
        <v>30</v>
      </c>
      <c r="D18" s="71">
        <v>1.98</v>
      </c>
      <c r="E18" s="71">
        <v>0.36</v>
      </c>
      <c r="F18" s="71">
        <v>11.88</v>
      </c>
      <c r="G18" s="71">
        <v>58.68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6.2" hidden="1" thickBot="1" x14ac:dyDescent="0.35">
      <c r="A19" s="81"/>
      <c r="B19" s="8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2" thickBot="1" x14ac:dyDescent="0.35">
      <c r="A20" s="33"/>
      <c r="B20" s="14" t="s">
        <v>73</v>
      </c>
      <c r="C20" s="47">
        <f>C13+C14+C15+C16+C17+C18+C19</f>
        <v>735</v>
      </c>
      <c r="D20" s="47">
        <f t="shared" ref="D20:T20" si="1">D13+D14+D15+D16+D17+D18+D19</f>
        <v>23.27</v>
      </c>
      <c r="E20" s="47">
        <f t="shared" si="1"/>
        <v>23.93</v>
      </c>
      <c r="F20" s="47">
        <f t="shared" si="1"/>
        <v>100.16</v>
      </c>
      <c r="G20" s="47">
        <f t="shared" si="1"/>
        <v>709.09</v>
      </c>
      <c r="H20" s="47">
        <f t="shared" si="1"/>
        <v>0.29500000000000004</v>
      </c>
      <c r="I20" s="47">
        <f t="shared" si="1"/>
        <v>14.059999999999999</v>
      </c>
      <c r="J20" s="47">
        <f t="shared" si="1"/>
        <v>57.1</v>
      </c>
      <c r="K20" s="47">
        <f t="shared" si="1"/>
        <v>0.91</v>
      </c>
      <c r="L20" s="47">
        <f t="shared" si="1"/>
        <v>3.44</v>
      </c>
      <c r="M20" s="47">
        <f t="shared" si="1"/>
        <v>0.34</v>
      </c>
      <c r="N20" s="47">
        <f t="shared" si="1"/>
        <v>240.42000000000002</v>
      </c>
      <c r="O20" s="47">
        <f t="shared" si="1"/>
        <v>231.86</v>
      </c>
      <c r="P20" s="47">
        <f t="shared" si="1"/>
        <v>0.03</v>
      </c>
      <c r="Q20" s="47">
        <f t="shared" si="1"/>
        <v>332.70000000000005</v>
      </c>
      <c r="R20" s="47">
        <f t="shared" si="1"/>
        <v>0</v>
      </c>
      <c r="S20" s="47">
        <f t="shared" si="1"/>
        <v>72.97999999999999</v>
      </c>
      <c r="T20" s="47">
        <f t="shared" si="1"/>
        <v>3.75</v>
      </c>
    </row>
    <row r="21" spans="1:20" ht="0.75" customHeight="1" thickBot="1" x14ac:dyDescent="0.35">
      <c r="A21" s="33"/>
      <c r="B21" s="6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18.600000000000001" hidden="1" thickBot="1" x14ac:dyDescent="0.35">
      <c r="A22" s="90"/>
      <c r="B22" s="88"/>
      <c r="C22" s="71"/>
      <c r="D22" s="91"/>
      <c r="E22" s="91"/>
      <c r="F22" s="91"/>
      <c r="G22" s="9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2" hidden="1" thickBot="1" x14ac:dyDescent="0.35">
      <c r="A23" s="78"/>
      <c r="B23" s="7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5" hidden="1" thickBot="1" x14ac:dyDescent="0.35">
      <c r="A24" s="33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9.5" hidden="1" customHeight="1" thickBot="1" x14ac:dyDescent="0.35">
      <c r="A25" s="33"/>
      <c r="B25" s="14"/>
      <c r="C25" s="68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8" thickBot="1" x14ac:dyDescent="0.35">
      <c r="A26" s="39"/>
      <c r="B26" s="61" t="s">
        <v>75</v>
      </c>
      <c r="C26" s="35"/>
      <c r="D26" s="50">
        <f>D11+D20+D25</f>
        <v>42.5</v>
      </c>
      <c r="E26" s="50">
        <f t="shared" ref="E26:T26" si="2">E11+E20+E25</f>
        <v>43.67</v>
      </c>
      <c r="F26" s="50">
        <f t="shared" si="2"/>
        <v>176.82</v>
      </c>
      <c r="G26" s="50">
        <f t="shared" si="2"/>
        <v>1270.31</v>
      </c>
      <c r="H26" s="50">
        <f t="shared" si="2"/>
        <v>0.65800000000000003</v>
      </c>
      <c r="I26" s="50">
        <f t="shared" si="2"/>
        <v>18.759999999999998</v>
      </c>
      <c r="J26" s="50">
        <f t="shared" si="2"/>
        <v>131.1</v>
      </c>
      <c r="K26" s="50">
        <f t="shared" si="2"/>
        <v>1.88</v>
      </c>
      <c r="L26" s="50">
        <f t="shared" si="2"/>
        <v>5.76</v>
      </c>
      <c r="M26" s="50">
        <f t="shared" si="2"/>
        <v>0.55000000000000004</v>
      </c>
      <c r="N26" s="50">
        <f t="shared" si="2"/>
        <v>561.95000000000005</v>
      </c>
      <c r="O26" s="50">
        <f t="shared" si="2"/>
        <v>506.61</v>
      </c>
      <c r="P26" s="50">
        <f t="shared" si="2"/>
        <v>7.1300000000000002E-2</v>
      </c>
      <c r="Q26" s="50">
        <f t="shared" si="2"/>
        <v>514.80000000000007</v>
      </c>
      <c r="R26" s="50">
        <f t="shared" si="2"/>
        <v>0</v>
      </c>
      <c r="S26" s="50">
        <f t="shared" si="2"/>
        <v>135.64999999999998</v>
      </c>
      <c r="T26" s="50">
        <f t="shared" si="2"/>
        <v>5.8599999999999994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T17" sqref="T17"/>
    </sheetView>
  </sheetViews>
  <sheetFormatPr defaultRowHeight="14.4" x14ac:dyDescent="0.3"/>
  <cols>
    <col min="1" max="1" width="7.109375" customWidth="1"/>
    <col min="2" max="2" width="26.6640625" customWidth="1"/>
    <col min="3" max="3" width="6.33203125" customWidth="1"/>
    <col min="4" max="4" width="7.77734375" customWidth="1"/>
    <col min="5" max="6" width="7.21875" customWidth="1"/>
    <col min="7" max="7" width="10" customWidth="1"/>
    <col min="8" max="8" width="7" customWidth="1"/>
    <col min="9" max="9" width="6.21875" customWidth="1"/>
    <col min="10" max="12" width="6.77734375" customWidth="1"/>
    <col min="13" max="13" width="6.88671875" customWidth="1"/>
    <col min="14" max="14" width="7" customWidth="1"/>
    <col min="15" max="15" width="6.33203125" customWidth="1"/>
    <col min="16" max="16" width="5.33203125" customWidth="1"/>
    <col min="17" max="18" width="6.109375" customWidth="1"/>
    <col min="19" max="19" width="5.109375" customWidth="1"/>
    <col min="20" max="20" width="5.21875" customWidth="1"/>
  </cols>
  <sheetData>
    <row r="1" spans="1:20" ht="15" thickBot="1" x14ac:dyDescent="0.35">
      <c r="A1" s="150" t="s">
        <v>18</v>
      </c>
      <c r="B1" s="135" t="s">
        <v>134</v>
      </c>
      <c r="C1" s="144" t="s">
        <v>0</v>
      </c>
      <c r="D1" s="155" t="s">
        <v>16</v>
      </c>
      <c r="E1" s="156"/>
      <c r="F1" s="157"/>
      <c r="G1" s="125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71"/>
      <c r="B2" s="173"/>
      <c r="C2" s="145"/>
      <c r="D2" s="175"/>
      <c r="E2" s="176"/>
      <c r="F2" s="177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72"/>
      <c r="B3" s="174"/>
      <c r="C3" s="146"/>
      <c r="D3" s="3" t="s">
        <v>11</v>
      </c>
      <c r="E3" s="3" t="s">
        <v>12</v>
      </c>
      <c r="F3" s="3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5.75" customHeight="1" thickBot="1" x14ac:dyDescent="0.35">
      <c r="A4" s="17"/>
      <c r="B4" s="63" t="s">
        <v>70</v>
      </c>
      <c r="C4" s="7"/>
      <c r="D4" s="7"/>
      <c r="E4" s="7"/>
      <c r="F4" s="7"/>
      <c r="G4" s="8"/>
      <c r="H4" s="7"/>
      <c r="I4" s="7"/>
      <c r="J4" s="7"/>
      <c r="K4" s="7"/>
      <c r="L4" s="11"/>
      <c r="M4" s="7"/>
      <c r="N4" s="7"/>
      <c r="O4" s="7"/>
      <c r="P4" s="7"/>
      <c r="Q4" s="7"/>
      <c r="R4" s="7"/>
      <c r="S4" s="7"/>
      <c r="T4" s="7"/>
    </row>
    <row r="5" spans="1:20" ht="16.2" hidden="1" thickBot="1" x14ac:dyDescent="0.35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31.8" thickBot="1" x14ac:dyDescent="0.35">
      <c r="A6" s="83" t="s">
        <v>81</v>
      </c>
      <c r="B6" s="82" t="s">
        <v>139</v>
      </c>
      <c r="C6" s="71">
        <v>250</v>
      </c>
      <c r="D6" s="71">
        <v>12.4</v>
      </c>
      <c r="E6" s="71">
        <v>15.8</v>
      </c>
      <c r="F6" s="71">
        <v>47</v>
      </c>
      <c r="G6" s="71">
        <v>379.8</v>
      </c>
      <c r="H6" s="71">
        <v>0.14000000000000001</v>
      </c>
      <c r="I6" s="71">
        <v>0.86</v>
      </c>
      <c r="J6" s="71">
        <v>30</v>
      </c>
      <c r="K6" s="71">
        <v>0.22</v>
      </c>
      <c r="L6" s="94">
        <v>1.4</v>
      </c>
      <c r="M6" s="71">
        <v>0</v>
      </c>
      <c r="N6" s="71">
        <v>40</v>
      </c>
      <c r="O6" s="71">
        <v>92</v>
      </c>
      <c r="P6" s="71">
        <v>5.0000000000000001E-3</v>
      </c>
      <c r="Q6" s="71">
        <v>140</v>
      </c>
      <c r="R6" s="71">
        <v>0</v>
      </c>
      <c r="S6" s="71">
        <v>38</v>
      </c>
      <c r="T6" s="71">
        <v>1.5</v>
      </c>
    </row>
    <row r="7" spans="1:20" ht="27" thickBot="1" x14ac:dyDescent="0.35">
      <c r="A7" s="103" t="s">
        <v>51</v>
      </c>
      <c r="B7" s="104" t="s">
        <v>52</v>
      </c>
      <c r="C7" s="98">
        <v>210</v>
      </c>
      <c r="D7" s="98">
        <v>0.13</v>
      </c>
      <c r="E7" s="98">
        <v>0.02</v>
      </c>
      <c r="F7" s="98">
        <v>15.2</v>
      </c>
      <c r="G7" s="98">
        <v>61.5</v>
      </c>
      <c r="H7" s="98">
        <v>0</v>
      </c>
      <c r="I7" s="98">
        <v>2.83</v>
      </c>
      <c r="J7" s="98">
        <v>0</v>
      </c>
      <c r="K7" s="98"/>
      <c r="L7" s="98"/>
      <c r="M7" s="98">
        <v>0</v>
      </c>
      <c r="N7" s="98">
        <v>14.2</v>
      </c>
      <c r="O7" s="98">
        <v>4.4000000000000004</v>
      </c>
      <c r="P7" s="98"/>
      <c r="Q7" s="98">
        <v>21.3</v>
      </c>
      <c r="R7" s="98"/>
      <c r="S7" s="98">
        <v>2.4</v>
      </c>
      <c r="T7" s="98">
        <v>0.36</v>
      </c>
    </row>
    <row r="8" spans="1:20" ht="20.25" customHeight="1" thickBot="1" x14ac:dyDescent="0.35">
      <c r="A8" s="81" t="s">
        <v>26</v>
      </c>
      <c r="B8" s="82" t="s">
        <v>14</v>
      </c>
      <c r="C8" s="71">
        <v>20</v>
      </c>
      <c r="D8" s="71">
        <v>1.77</v>
      </c>
      <c r="E8" s="71">
        <v>0.16</v>
      </c>
      <c r="F8" s="71">
        <v>9.84</v>
      </c>
      <c r="G8" s="71">
        <v>47.88</v>
      </c>
      <c r="H8" s="71">
        <v>3.5000000000000003E-2</v>
      </c>
      <c r="I8" s="71">
        <v>0</v>
      </c>
      <c r="J8" s="71">
        <v>0</v>
      </c>
      <c r="K8" s="71">
        <v>0</v>
      </c>
      <c r="L8" s="71">
        <v>0.3</v>
      </c>
      <c r="M8" s="71">
        <v>0</v>
      </c>
      <c r="N8" s="71">
        <v>4.5999999999999996</v>
      </c>
      <c r="O8" s="71">
        <v>17.399999999999999</v>
      </c>
      <c r="P8" s="71">
        <v>0.01</v>
      </c>
      <c r="Q8" s="71">
        <v>34.89</v>
      </c>
      <c r="R8" s="71">
        <v>0</v>
      </c>
      <c r="S8" s="71">
        <v>6.6</v>
      </c>
      <c r="T8" s="71">
        <v>0.4</v>
      </c>
    </row>
    <row r="9" spans="1:20" ht="18" customHeight="1" thickBot="1" x14ac:dyDescent="0.35">
      <c r="A9" s="81" t="s">
        <v>26</v>
      </c>
      <c r="B9" s="82" t="s">
        <v>15</v>
      </c>
      <c r="C9" s="80">
        <v>20</v>
      </c>
      <c r="D9" s="71">
        <v>1.32</v>
      </c>
      <c r="E9" s="71">
        <v>0.24</v>
      </c>
      <c r="F9" s="71">
        <v>7.92</v>
      </c>
      <c r="G9" s="71">
        <v>39.119999999999997</v>
      </c>
      <c r="H9" s="71">
        <v>3.5000000000000003E-2</v>
      </c>
      <c r="I9" s="71">
        <v>0</v>
      </c>
      <c r="J9" s="71">
        <v>0</v>
      </c>
      <c r="K9" s="71">
        <v>0.35</v>
      </c>
      <c r="L9" s="71">
        <v>0.04</v>
      </c>
      <c r="M9" s="71">
        <v>0</v>
      </c>
      <c r="N9" s="71">
        <v>5.8</v>
      </c>
      <c r="O9" s="71">
        <v>30</v>
      </c>
      <c r="P9" s="71">
        <v>0</v>
      </c>
      <c r="Q9" s="71">
        <v>2</v>
      </c>
      <c r="R9" s="71">
        <v>0</v>
      </c>
      <c r="S9" s="71">
        <v>9.6</v>
      </c>
      <c r="T9" s="71">
        <v>0.5</v>
      </c>
    </row>
    <row r="10" spans="1:20" ht="16.2" hidden="1" thickBot="1" x14ac:dyDescent="0.35">
      <c r="A10" s="18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</row>
    <row r="11" spans="1:20" ht="16.2" thickBot="1" x14ac:dyDescent="0.35">
      <c r="A11" s="18"/>
      <c r="B11" s="14" t="s">
        <v>71</v>
      </c>
      <c r="C11" s="47">
        <f t="shared" ref="C11:T11" si="0">SUM(C5:C10)</f>
        <v>500</v>
      </c>
      <c r="D11" s="47">
        <f t="shared" si="0"/>
        <v>15.620000000000001</v>
      </c>
      <c r="E11" s="47">
        <f t="shared" si="0"/>
        <v>16.22</v>
      </c>
      <c r="F11" s="47">
        <f t="shared" si="0"/>
        <v>79.960000000000008</v>
      </c>
      <c r="G11" s="47">
        <f t="shared" si="0"/>
        <v>528.29999999999995</v>
      </c>
      <c r="H11" s="47">
        <f t="shared" si="0"/>
        <v>0.21000000000000002</v>
      </c>
      <c r="I11" s="47">
        <f t="shared" si="0"/>
        <v>3.69</v>
      </c>
      <c r="J11" s="47">
        <f t="shared" si="0"/>
        <v>30</v>
      </c>
      <c r="K11" s="47">
        <f t="shared" si="0"/>
        <v>0.56999999999999995</v>
      </c>
      <c r="L11" s="47">
        <f t="shared" si="0"/>
        <v>1.74</v>
      </c>
      <c r="M11" s="47">
        <f t="shared" si="0"/>
        <v>0</v>
      </c>
      <c r="N11" s="47">
        <f t="shared" si="0"/>
        <v>64.600000000000009</v>
      </c>
      <c r="O11" s="47">
        <f t="shared" si="0"/>
        <v>143.80000000000001</v>
      </c>
      <c r="P11" s="47">
        <f t="shared" si="0"/>
        <v>1.4999999999999999E-2</v>
      </c>
      <c r="Q11" s="47">
        <f t="shared" si="0"/>
        <v>198.19</v>
      </c>
      <c r="R11" s="47">
        <f t="shared" si="0"/>
        <v>0</v>
      </c>
      <c r="S11" s="47">
        <f t="shared" si="0"/>
        <v>56.6</v>
      </c>
      <c r="T11" s="47">
        <f t="shared" si="0"/>
        <v>2.76</v>
      </c>
    </row>
    <row r="12" spans="1:20" ht="14.25" customHeight="1" thickBot="1" x14ac:dyDescent="0.35">
      <c r="A12" s="18"/>
      <c r="B12" s="12" t="s">
        <v>72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1"/>
      <c r="S12" s="11"/>
      <c r="T12" s="11"/>
    </row>
    <row r="13" spans="1:20" ht="29.25" customHeight="1" thickBot="1" x14ac:dyDescent="0.35">
      <c r="A13" s="100" t="s">
        <v>97</v>
      </c>
      <c r="B13" s="101" t="s">
        <v>98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27" thickBot="1" x14ac:dyDescent="0.35">
      <c r="A14" s="103" t="s">
        <v>88</v>
      </c>
      <c r="B14" s="108" t="s">
        <v>27</v>
      </c>
      <c r="C14" s="109">
        <v>200</v>
      </c>
      <c r="D14" s="98">
        <v>4.24</v>
      </c>
      <c r="E14" s="98">
        <v>4.83</v>
      </c>
      <c r="F14" s="98">
        <v>19.8</v>
      </c>
      <c r="G14" s="98">
        <v>139.63</v>
      </c>
      <c r="H14" s="98">
        <v>7.0000000000000007E-2</v>
      </c>
      <c r="I14" s="98">
        <v>6.6</v>
      </c>
      <c r="J14" s="98">
        <v>0</v>
      </c>
      <c r="K14" s="98">
        <v>0.02</v>
      </c>
      <c r="L14" s="98">
        <v>0.87</v>
      </c>
      <c r="M14" s="98">
        <v>0.04</v>
      </c>
      <c r="N14" s="98">
        <v>21.36</v>
      </c>
      <c r="O14" s="98">
        <v>44.77</v>
      </c>
      <c r="P14" s="98">
        <v>0</v>
      </c>
      <c r="Q14" s="98">
        <v>371</v>
      </c>
      <c r="R14" s="98">
        <v>0</v>
      </c>
      <c r="S14" s="98">
        <v>18.16</v>
      </c>
      <c r="T14" s="98">
        <v>0.6</v>
      </c>
    </row>
    <row r="15" spans="1:20" ht="24.6" thickBot="1" x14ac:dyDescent="0.35">
      <c r="A15" s="69" t="s">
        <v>86</v>
      </c>
      <c r="B15" s="70" t="s">
        <v>57</v>
      </c>
      <c r="C15" s="71">
        <v>90</v>
      </c>
      <c r="D15" s="99">
        <v>9.0299999999999994</v>
      </c>
      <c r="E15" s="99">
        <v>11.25</v>
      </c>
      <c r="F15" s="99">
        <v>15.56</v>
      </c>
      <c r="G15" s="99">
        <v>199.61</v>
      </c>
      <c r="H15" s="71">
        <v>0.19</v>
      </c>
      <c r="I15" s="71">
        <v>0.1</v>
      </c>
      <c r="J15" s="71">
        <v>20</v>
      </c>
      <c r="K15" s="71">
        <v>0</v>
      </c>
      <c r="L15" s="71">
        <v>0.98</v>
      </c>
      <c r="M15" s="71">
        <v>0.02</v>
      </c>
      <c r="N15" s="71">
        <v>98.1</v>
      </c>
      <c r="O15" s="71">
        <v>37.15</v>
      </c>
      <c r="P15" s="71">
        <v>1.2999999999999999E-3</v>
      </c>
      <c r="Q15" s="71">
        <v>4</v>
      </c>
      <c r="R15" s="71">
        <v>0</v>
      </c>
      <c r="S15" s="71">
        <v>16.7</v>
      </c>
      <c r="T15" s="71">
        <v>0.53</v>
      </c>
    </row>
    <row r="16" spans="1:20" ht="27" thickBot="1" x14ac:dyDescent="0.35">
      <c r="A16" s="83" t="s">
        <v>33</v>
      </c>
      <c r="B16" s="85" t="s">
        <v>143</v>
      </c>
      <c r="C16" s="71">
        <v>150</v>
      </c>
      <c r="D16" s="99">
        <v>6.3</v>
      </c>
      <c r="E16" s="99">
        <v>7.5</v>
      </c>
      <c r="F16" s="99">
        <v>30.8</v>
      </c>
      <c r="G16" s="99">
        <v>215.9</v>
      </c>
      <c r="H16" s="71">
        <v>0.02</v>
      </c>
      <c r="I16" s="71">
        <v>12.4</v>
      </c>
      <c r="J16" s="71">
        <v>0</v>
      </c>
      <c r="K16" s="71">
        <v>0.09</v>
      </c>
      <c r="L16" s="71">
        <v>0.3</v>
      </c>
      <c r="M16" s="71">
        <v>0.28000000000000003</v>
      </c>
      <c r="N16" s="71">
        <v>117</v>
      </c>
      <c r="O16" s="71">
        <v>80</v>
      </c>
      <c r="P16" s="71">
        <v>0.01</v>
      </c>
      <c r="Q16" s="71">
        <v>26.4</v>
      </c>
      <c r="R16" s="71">
        <v>0</v>
      </c>
      <c r="S16" s="71">
        <v>8.8000000000000007</v>
      </c>
      <c r="T16" s="71">
        <v>0.2</v>
      </c>
    </row>
    <row r="17" spans="1:20" ht="27" thickBot="1" x14ac:dyDescent="0.35">
      <c r="A17" s="103" t="s">
        <v>48</v>
      </c>
      <c r="B17" s="104" t="s">
        <v>49</v>
      </c>
      <c r="C17" s="98">
        <v>200</v>
      </c>
      <c r="D17" s="98">
        <v>1.5</v>
      </c>
      <c r="E17" s="98">
        <v>1.7</v>
      </c>
      <c r="F17" s="98">
        <v>22.4</v>
      </c>
      <c r="G17" s="98">
        <v>110.9</v>
      </c>
      <c r="H17" s="98">
        <v>0.15</v>
      </c>
      <c r="I17" s="98">
        <v>3.26</v>
      </c>
      <c r="J17" s="98">
        <v>0.1</v>
      </c>
      <c r="K17" s="98">
        <v>0</v>
      </c>
      <c r="L17" s="98">
        <v>0.7</v>
      </c>
      <c r="M17" s="98">
        <v>0.16</v>
      </c>
      <c r="N17" s="98">
        <v>93</v>
      </c>
      <c r="O17" s="98">
        <v>84</v>
      </c>
      <c r="P17" s="98">
        <v>0</v>
      </c>
      <c r="Q17" s="98">
        <v>98</v>
      </c>
      <c r="R17" s="98">
        <v>0</v>
      </c>
      <c r="S17" s="98">
        <v>9.75</v>
      </c>
      <c r="T17" s="98">
        <v>0.2</v>
      </c>
    </row>
    <row r="18" spans="1:20" ht="16.2" hidden="1" thickBot="1" x14ac:dyDescent="0.35">
      <c r="A18" s="81"/>
      <c r="B18" s="82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" customHeight="1" thickBot="1" x14ac:dyDescent="0.35">
      <c r="A19" s="81" t="s">
        <v>26</v>
      </c>
      <c r="B19" s="82" t="s">
        <v>15</v>
      </c>
      <c r="C19" s="80">
        <v>20</v>
      </c>
      <c r="D19" s="71">
        <v>1.32</v>
      </c>
      <c r="E19" s="71">
        <v>0.24</v>
      </c>
      <c r="F19" s="71">
        <v>7.92</v>
      </c>
      <c r="G19" s="71">
        <v>39.119999999999997</v>
      </c>
      <c r="H19" s="71">
        <v>3.5000000000000003E-2</v>
      </c>
      <c r="I19" s="71">
        <v>0</v>
      </c>
      <c r="J19" s="71">
        <v>0</v>
      </c>
      <c r="K19" s="71">
        <v>0.35</v>
      </c>
      <c r="L19" s="71">
        <v>0.04</v>
      </c>
      <c r="M19" s="71">
        <v>0</v>
      </c>
      <c r="N19" s="71">
        <v>5.8</v>
      </c>
      <c r="O19" s="71">
        <v>30</v>
      </c>
      <c r="P19" s="71">
        <v>0</v>
      </c>
      <c r="Q19" s="71">
        <v>2</v>
      </c>
      <c r="R19" s="71">
        <v>0</v>
      </c>
      <c r="S19" s="71">
        <v>9.6</v>
      </c>
      <c r="T19" s="71">
        <v>0.5</v>
      </c>
    </row>
    <row r="20" spans="1:20" ht="16.2" hidden="1" thickBot="1" x14ac:dyDescent="0.35">
      <c r="A20" s="83"/>
      <c r="B20" s="7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6.2" thickBot="1" x14ac:dyDescent="0.35">
      <c r="A21" s="18"/>
      <c r="B21" s="14" t="s">
        <v>73</v>
      </c>
      <c r="C21" s="47">
        <f>C13+C14+C15+C16+C17+C19</f>
        <v>720</v>
      </c>
      <c r="D21" s="47">
        <f t="shared" ref="D21:T21" si="1">D13+D14+D15+D16+D17+D19</f>
        <v>22.87</v>
      </c>
      <c r="E21" s="47">
        <f t="shared" si="1"/>
        <v>25.519999999999996</v>
      </c>
      <c r="F21" s="47">
        <f t="shared" si="1"/>
        <v>98.160000000000011</v>
      </c>
      <c r="G21" s="47">
        <f t="shared" si="1"/>
        <v>713.8</v>
      </c>
      <c r="H21" s="47">
        <f t="shared" si="1"/>
        <v>0.49500000000000011</v>
      </c>
      <c r="I21" s="47">
        <f t="shared" si="1"/>
        <v>25.659999999999997</v>
      </c>
      <c r="J21" s="47">
        <f t="shared" si="1"/>
        <v>20.100000000000001</v>
      </c>
      <c r="K21" s="47">
        <f t="shared" si="1"/>
        <v>0.45999999999999996</v>
      </c>
      <c r="L21" s="47">
        <f t="shared" si="1"/>
        <v>3.29</v>
      </c>
      <c r="M21" s="47">
        <f t="shared" si="1"/>
        <v>0.5</v>
      </c>
      <c r="N21" s="47">
        <f t="shared" si="1"/>
        <v>347.5</v>
      </c>
      <c r="O21" s="47">
        <f t="shared" si="1"/>
        <v>292.12</v>
      </c>
      <c r="P21" s="47">
        <f t="shared" si="1"/>
        <v>3.1300000000000001E-2</v>
      </c>
      <c r="Q21" s="47">
        <f t="shared" si="1"/>
        <v>501.4</v>
      </c>
      <c r="R21" s="47">
        <f t="shared" si="1"/>
        <v>0</v>
      </c>
      <c r="S21" s="47">
        <f t="shared" si="1"/>
        <v>70.009999999999991</v>
      </c>
      <c r="T21" s="47">
        <f t="shared" si="1"/>
        <v>2.13</v>
      </c>
    </row>
    <row r="22" spans="1:20" ht="16.2" hidden="1" thickBot="1" x14ac:dyDescent="0.35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6.2" hidden="1" thickBot="1" x14ac:dyDescent="0.35">
      <c r="A23" s="78"/>
      <c r="B23" s="8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21.75" hidden="1" customHeight="1" thickBot="1" x14ac:dyDescent="0.35">
      <c r="A24" s="73"/>
      <c r="B24" s="8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16.2" hidden="1" thickBot="1" x14ac:dyDescent="0.35">
      <c r="A25" s="1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6.2" hidden="1" thickBot="1" x14ac:dyDescent="0.35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8" thickBot="1" x14ac:dyDescent="0.35">
      <c r="A27" s="18"/>
      <c r="B27" s="61" t="s">
        <v>75</v>
      </c>
      <c r="C27" s="11"/>
      <c r="D27" s="50">
        <f>D11+D21+D26</f>
        <v>38.49</v>
      </c>
      <c r="E27" s="50">
        <f t="shared" ref="E27:T27" si="2">E11+E21+E26</f>
        <v>41.739999999999995</v>
      </c>
      <c r="F27" s="50">
        <f t="shared" si="2"/>
        <v>178.12</v>
      </c>
      <c r="G27" s="50">
        <f t="shared" si="2"/>
        <v>1242.0999999999999</v>
      </c>
      <c r="H27" s="50">
        <f t="shared" si="2"/>
        <v>0.70500000000000007</v>
      </c>
      <c r="I27" s="50">
        <f t="shared" si="2"/>
        <v>29.349999999999998</v>
      </c>
      <c r="J27" s="50">
        <f t="shared" si="2"/>
        <v>50.1</v>
      </c>
      <c r="K27" s="50">
        <f t="shared" si="2"/>
        <v>1.0299999999999998</v>
      </c>
      <c r="L27" s="50">
        <f t="shared" si="2"/>
        <v>5.03</v>
      </c>
      <c r="M27" s="50">
        <f t="shared" si="2"/>
        <v>0.5</v>
      </c>
      <c r="N27" s="50">
        <f t="shared" si="2"/>
        <v>412.1</v>
      </c>
      <c r="O27" s="50">
        <f t="shared" si="2"/>
        <v>435.92</v>
      </c>
      <c r="P27" s="50">
        <f t="shared" si="2"/>
        <v>4.6300000000000001E-2</v>
      </c>
      <c r="Q27" s="50">
        <f t="shared" si="2"/>
        <v>699.58999999999992</v>
      </c>
      <c r="R27" s="50">
        <f t="shared" si="2"/>
        <v>0</v>
      </c>
      <c r="S27" s="50">
        <f t="shared" si="2"/>
        <v>126.60999999999999</v>
      </c>
      <c r="T27" s="50">
        <f t="shared" si="2"/>
        <v>4.8899999999999997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C8" sqref="C8"/>
    </sheetView>
  </sheetViews>
  <sheetFormatPr defaultRowHeight="14.4" x14ac:dyDescent="0.3"/>
  <cols>
    <col min="1" max="1" width="5.33203125" customWidth="1"/>
    <col min="2" max="2" width="25.21875" customWidth="1"/>
    <col min="3" max="3" width="6.77734375" customWidth="1"/>
    <col min="4" max="4" width="7.33203125" customWidth="1"/>
    <col min="5" max="5" width="6.88671875" customWidth="1"/>
    <col min="6" max="6" width="7.88671875" customWidth="1"/>
    <col min="7" max="7" width="8.77734375" customWidth="1"/>
    <col min="8" max="8" width="7.109375" customWidth="1"/>
    <col min="9" max="9" width="6.109375" customWidth="1"/>
    <col min="10" max="10" width="6.21875" customWidth="1"/>
    <col min="11" max="12" width="7.33203125" customWidth="1"/>
    <col min="13" max="13" width="7" customWidth="1"/>
    <col min="14" max="14" width="5.88671875" customWidth="1"/>
    <col min="15" max="18" width="6.33203125" customWidth="1"/>
    <col min="19" max="19" width="5.88671875" customWidth="1"/>
    <col min="20" max="20" width="6.21875" customWidth="1"/>
  </cols>
  <sheetData>
    <row r="1" spans="1:20" ht="15" thickBot="1" x14ac:dyDescent="0.35">
      <c r="A1" s="150" t="s">
        <v>18</v>
      </c>
      <c r="B1" s="135" t="s">
        <v>135</v>
      </c>
      <c r="C1" s="144" t="s">
        <v>0</v>
      </c>
      <c r="D1" s="155" t="s">
        <v>16</v>
      </c>
      <c r="E1" s="156"/>
      <c r="F1" s="157"/>
      <c r="G1" s="144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45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46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6.2" thickBot="1" x14ac:dyDescent="0.35">
      <c r="A4" s="15"/>
      <c r="B4" s="12" t="s">
        <v>70</v>
      </c>
      <c r="C4" s="11"/>
      <c r="D4" s="11"/>
      <c r="E4" s="11"/>
      <c r="F4" s="11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9.25" customHeight="1" thickBot="1" x14ac:dyDescent="0.35">
      <c r="A5" s="100" t="s">
        <v>97</v>
      </c>
      <c r="B5" s="101" t="s">
        <v>98</v>
      </c>
      <c r="C5" s="98">
        <v>60</v>
      </c>
      <c r="D5" s="98">
        <v>0.48</v>
      </c>
      <c r="E5" s="98">
        <v>0</v>
      </c>
      <c r="F5" s="102">
        <v>1.68</v>
      </c>
      <c r="G5" s="98">
        <v>8.64</v>
      </c>
      <c r="H5" s="98">
        <v>0.03</v>
      </c>
      <c r="I5" s="98">
        <v>3.3</v>
      </c>
      <c r="J5" s="98">
        <v>0</v>
      </c>
      <c r="K5" s="98">
        <v>0</v>
      </c>
      <c r="L5" s="98">
        <v>0.4</v>
      </c>
      <c r="M5" s="98">
        <v>0</v>
      </c>
      <c r="N5" s="98">
        <v>12.24</v>
      </c>
      <c r="O5" s="98">
        <v>16.2</v>
      </c>
      <c r="P5" s="98">
        <v>0.02</v>
      </c>
      <c r="Q5" s="98">
        <v>0</v>
      </c>
      <c r="R5" s="98">
        <v>0</v>
      </c>
      <c r="S5" s="98">
        <v>7</v>
      </c>
      <c r="T5" s="98">
        <v>0.1</v>
      </c>
    </row>
    <row r="6" spans="1:20" ht="21" thickBot="1" x14ac:dyDescent="0.35">
      <c r="A6" s="78" t="s">
        <v>66</v>
      </c>
      <c r="B6" s="79" t="s">
        <v>145</v>
      </c>
      <c r="C6" s="71">
        <v>200</v>
      </c>
      <c r="D6" s="80">
        <v>11.9</v>
      </c>
      <c r="E6" s="71">
        <v>15.5</v>
      </c>
      <c r="F6" s="71">
        <v>41.4</v>
      </c>
      <c r="G6" s="71">
        <v>352.7</v>
      </c>
      <c r="H6" s="71">
        <v>7.0000000000000007E-2</v>
      </c>
      <c r="I6" s="71">
        <v>9</v>
      </c>
      <c r="J6" s="71">
        <v>50</v>
      </c>
      <c r="K6" s="71">
        <v>0.05</v>
      </c>
      <c r="L6" s="71">
        <v>1.5</v>
      </c>
      <c r="M6" s="71">
        <v>0.09</v>
      </c>
      <c r="N6" s="71">
        <v>80</v>
      </c>
      <c r="O6" s="71">
        <v>49.7</v>
      </c>
      <c r="P6" s="71">
        <v>0</v>
      </c>
      <c r="Q6" s="71">
        <v>88.4</v>
      </c>
      <c r="R6" s="71">
        <v>0</v>
      </c>
      <c r="S6" s="71">
        <v>9.4</v>
      </c>
      <c r="T6" s="71">
        <v>0.7</v>
      </c>
    </row>
    <row r="7" spans="1:20" ht="23.25" customHeight="1" thickBot="1" x14ac:dyDescent="0.35">
      <c r="A7" s="69" t="s">
        <v>80</v>
      </c>
      <c r="B7" s="79" t="s">
        <v>39</v>
      </c>
      <c r="C7" s="71">
        <v>200</v>
      </c>
      <c r="D7" s="98">
        <v>7.0000000000000007E-2</v>
      </c>
      <c r="E7" s="98">
        <v>0.02</v>
      </c>
      <c r="F7" s="98">
        <v>15</v>
      </c>
      <c r="G7" s="98">
        <v>60.46</v>
      </c>
      <c r="H7" s="98">
        <v>0</v>
      </c>
      <c r="I7" s="98">
        <v>0.03</v>
      </c>
      <c r="J7" s="98">
        <v>0</v>
      </c>
      <c r="K7" s="98"/>
      <c r="L7" s="98"/>
      <c r="M7" s="98">
        <v>0</v>
      </c>
      <c r="N7" s="98">
        <v>11.1</v>
      </c>
      <c r="O7" s="98">
        <v>2.8</v>
      </c>
      <c r="P7" s="98"/>
      <c r="Q7" s="98">
        <v>8.6</v>
      </c>
      <c r="R7" s="98"/>
      <c r="S7" s="98">
        <v>1.4</v>
      </c>
      <c r="T7" s="98">
        <v>0.28000000000000003</v>
      </c>
    </row>
    <row r="8" spans="1:20" ht="16.2" thickBot="1" x14ac:dyDescent="0.35">
      <c r="A8" s="81" t="s">
        <v>26</v>
      </c>
      <c r="B8" s="82" t="s">
        <v>15</v>
      </c>
      <c r="C8" s="80">
        <v>20</v>
      </c>
      <c r="D8" s="71">
        <v>1.32</v>
      </c>
      <c r="E8" s="71">
        <v>0.24</v>
      </c>
      <c r="F8" s="71">
        <v>7.92</v>
      </c>
      <c r="G8" s="71">
        <v>39.119999999999997</v>
      </c>
      <c r="H8" s="71">
        <v>3.5000000000000003E-2</v>
      </c>
      <c r="I8" s="71">
        <v>0</v>
      </c>
      <c r="J8" s="71">
        <v>0</v>
      </c>
      <c r="K8" s="71">
        <v>3.5000000000000003E-2</v>
      </c>
      <c r="L8" s="71">
        <v>0.04</v>
      </c>
      <c r="M8" s="71">
        <v>0</v>
      </c>
      <c r="N8" s="71">
        <v>5.8</v>
      </c>
      <c r="O8" s="71">
        <v>30</v>
      </c>
      <c r="P8" s="71">
        <v>0</v>
      </c>
      <c r="Q8" s="71">
        <v>2</v>
      </c>
      <c r="R8" s="71">
        <v>0</v>
      </c>
      <c r="S8" s="71">
        <v>9.6</v>
      </c>
      <c r="T8" s="71">
        <v>0.5</v>
      </c>
    </row>
    <row r="9" spans="1:20" ht="19.5" customHeight="1" thickBot="1" x14ac:dyDescent="0.35">
      <c r="A9" s="81" t="s">
        <v>26</v>
      </c>
      <c r="B9" s="82" t="s">
        <v>14</v>
      </c>
      <c r="C9" s="71">
        <v>20</v>
      </c>
      <c r="D9" s="71">
        <v>1.77</v>
      </c>
      <c r="E9" s="71">
        <v>0.16</v>
      </c>
      <c r="F9" s="71">
        <v>9.84</v>
      </c>
      <c r="G9" s="71">
        <v>47.88</v>
      </c>
      <c r="H9" s="71">
        <v>3.5000000000000003E-2</v>
      </c>
      <c r="I9" s="71">
        <v>0</v>
      </c>
      <c r="J9" s="71">
        <v>0</v>
      </c>
      <c r="K9" s="71">
        <v>0</v>
      </c>
      <c r="L9" s="71">
        <v>0.3</v>
      </c>
      <c r="M9" s="71">
        <v>0</v>
      </c>
      <c r="N9" s="71">
        <v>4.5999999999999996</v>
      </c>
      <c r="O9" s="71">
        <v>17.399999999999999</v>
      </c>
      <c r="P9" s="71">
        <v>0.01</v>
      </c>
      <c r="Q9" s="71">
        <v>34.89</v>
      </c>
      <c r="R9" s="71">
        <v>0</v>
      </c>
      <c r="S9" s="71">
        <v>6.6</v>
      </c>
      <c r="T9" s="71">
        <v>0.4</v>
      </c>
    </row>
    <row r="10" spans="1:20" ht="16.2" thickBot="1" x14ac:dyDescent="0.35">
      <c r="A10" s="18"/>
      <c r="B10" s="14" t="s">
        <v>71</v>
      </c>
      <c r="C10" s="47">
        <f t="shared" ref="C10:T10" si="0">SUM(C5:C9)</f>
        <v>500</v>
      </c>
      <c r="D10" s="47">
        <f t="shared" si="0"/>
        <v>15.540000000000001</v>
      </c>
      <c r="E10" s="47">
        <f t="shared" si="0"/>
        <v>15.92</v>
      </c>
      <c r="F10" s="47">
        <f t="shared" si="0"/>
        <v>75.84</v>
      </c>
      <c r="G10" s="47">
        <f t="shared" si="0"/>
        <v>508.79999999999995</v>
      </c>
      <c r="H10" s="47">
        <f t="shared" si="0"/>
        <v>0.17</v>
      </c>
      <c r="I10" s="47">
        <f t="shared" si="0"/>
        <v>12.33</v>
      </c>
      <c r="J10" s="47">
        <f t="shared" si="0"/>
        <v>50</v>
      </c>
      <c r="K10" s="47">
        <f t="shared" si="0"/>
        <v>8.5000000000000006E-2</v>
      </c>
      <c r="L10" s="47">
        <f t="shared" si="0"/>
        <v>2.2399999999999998</v>
      </c>
      <c r="M10" s="47">
        <f t="shared" si="0"/>
        <v>0.09</v>
      </c>
      <c r="N10" s="47">
        <f t="shared" si="0"/>
        <v>113.73999999999998</v>
      </c>
      <c r="O10" s="47">
        <f t="shared" si="0"/>
        <v>116.1</v>
      </c>
      <c r="P10" s="47">
        <f t="shared" si="0"/>
        <v>0.03</v>
      </c>
      <c r="Q10" s="47">
        <f t="shared" si="0"/>
        <v>133.88999999999999</v>
      </c>
      <c r="R10" s="47">
        <f t="shared" si="0"/>
        <v>0</v>
      </c>
      <c r="S10" s="47">
        <f t="shared" si="0"/>
        <v>34</v>
      </c>
      <c r="T10" s="47">
        <f t="shared" si="0"/>
        <v>1.98</v>
      </c>
    </row>
    <row r="11" spans="1:20" ht="15.75" customHeight="1" thickBot="1" x14ac:dyDescent="0.35">
      <c r="A11" s="18"/>
      <c r="B11" s="12" t="s">
        <v>72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29.25" customHeight="1" thickBot="1" x14ac:dyDescent="0.35">
      <c r="A12" s="100" t="s">
        <v>97</v>
      </c>
      <c r="B12" s="101" t="s">
        <v>98</v>
      </c>
      <c r="C12" s="98">
        <v>60</v>
      </c>
      <c r="D12" s="98">
        <v>0.48</v>
      </c>
      <c r="E12" s="98">
        <v>0</v>
      </c>
      <c r="F12" s="102">
        <v>1.68</v>
      </c>
      <c r="G12" s="98">
        <v>8.64</v>
      </c>
      <c r="H12" s="98">
        <v>0.03</v>
      </c>
      <c r="I12" s="98">
        <v>3.3</v>
      </c>
      <c r="J12" s="98">
        <v>0</v>
      </c>
      <c r="K12" s="98">
        <v>0</v>
      </c>
      <c r="L12" s="98">
        <v>0.4</v>
      </c>
      <c r="M12" s="98">
        <v>0</v>
      </c>
      <c r="N12" s="98">
        <v>12.24</v>
      </c>
      <c r="O12" s="98">
        <v>16.2</v>
      </c>
      <c r="P12" s="98">
        <v>0.02</v>
      </c>
      <c r="Q12" s="98">
        <v>0</v>
      </c>
      <c r="R12" s="98">
        <v>0</v>
      </c>
      <c r="S12" s="98">
        <v>7</v>
      </c>
      <c r="T12" s="98">
        <v>0.1</v>
      </c>
    </row>
    <row r="13" spans="1:20" ht="31.8" thickBot="1" x14ac:dyDescent="0.35">
      <c r="A13" s="103" t="s">
        <v>95</v>
      </c>
      <c r="B13" s="104" t="s">
        <v>96</v>
      </c>
      <c r="C13" s="98">
        <v>200</v>
      </c>
      <c r="D13" s="98">
        <v>4.4000000000000004</v>
      </c>
      <c r="E13" s="98">
        <v>4.21</v>
      </c>
      <c r="F13" s="98">
        <v>19.850000000000001</v>
      </c>
      <c r="G13" s="98">
        <v>133.9</v>
      </c>
      <c r="H13" s="98">
        <v>0.19</v>
      </c>
      <c r="I13" s="98">
        <v>4.67</v>
      </c>
      <c r="J13" s="98">
        <v>0</v>
      </c>
      <c r="K13" s="98">
        <v>0.02</v>
      </c>
      <c r="L13" s="98">
        <v>1.6</v>
      </c>
      <c r="M13" s="98">
        <v>0.05</v>
      </c>
      <c r="N13" s="98">
        <v>34.130000000000003</v>
      </c>
      <c r="O13" s="98">
        <v>70.5</v>
      </c>
      <c r="P13" s="98">
        <v>0</v>
      </c>
      <c r="Q13" s="115">
        <v>378.2</v>
      </c>
      <c r="R13" s="98">
        <v>0</v>
      </c>
      <c r="S13" s="98">
        <v>28.5</v>
      </c>
      <c r="T13" s="115">
        <v>1.64</v>
      </c>
    </row>
    <row r="14" spans="1:20" ht="28.2" thickBot="1" x14ac:dyDescent="0.35">
      <c r="A14" s="83" t="s">
        <v>82</v>
      </c>
      <c r="B14" s="85" t="s">
        <v>45</v>
      </c>
      <c r="C14" s="71">
        <v>90</v>
      </c>
      <c r="D14" s="71">
        <v>10.34</v>
      </c>
      <c r="E14" s="71">
        <v>10.95</v>
      </c>
      <c r="F14" s="71">
        <v>15.1</v>
      </c>
      <c r="G14" s="71">
        <v>200.31</v>
      </c>
      <c r="H14" s="71">
        <v>0.06</v>
      </c>
      <c r="I14" s="71">
        <v>0.45</v>
      </c>
      <c r="J14" s="71">
        <v>37.1</v>
      </c>
      <c r="K14" s="71">
        <v>0</v>
      </c>
      <c r="L14" s="71">
        <v>0.75</v>
      </c>
      <c r="M14" s="71">
        <v>0.1</v>
      </c>
      <c r="N14" s="71">
        <v>87.43</v>
      </c>
      <c r="O14" s="71">
        <v>72.16</v>
      </c>
      <c r="P14" s="71">
        <v>0.01</v>
      </c>
      <c r="Q14" s="92">
        <v>114.67</v>
      </c>
      <c r="R14" s="71">
        <v>0</v>
      </c>
      <c r="S14" s="71">
        <v>22.08</v>
      </c>
      <c r="T14" s="71">
        <v>0.92</v>
      </c>
    </row>
    <row r="15" spans="1:20" ht="28.2" thickBot="1" x14ac:dyDescent="0.35">
      <c r="A15" s="83" t="s">
        <v>46</v>
      </c>
      <c r="B15" s="85" t="s">
        <v>47</v>
      </c>
      <c r="C15" s="71">
        <v>150</v>
      </c>
      <c r="D15" s="99">
        <v>6.9</v>
      </c>
      <c r="E15" s="99">
        <v>7.2</v>
      </c>
      <c r="F15" s="99">
        <v>33.200000000000003</v>
      </c>
      <c r="G15" s="99">
        <v>225.2</v>
      </c>
      <c r="H15" s="71">
        <v>6.8000000000000005E-2</v>
      </c>
      <c r="I15" s="71">
        <v>0</v>
      </c>
      <c r="J15" s="71">
        <v>34</v>
      </c>
      <c r="K15" s="71">
        <v>0.62</v>
      </c>
      <c r="L15" s="71">
        <v>0.9</v>
      </c>
      <c r="M15" s="71">
        <v>0.03</v>
      </c>
      <c r="N15" s="71">
        <v>116.39</v>
      </c>
      <c r="O15" s="71">
        <v>101.4</v>
      </c>
      <c r="P15" s="71">
        <v>0.02</v>
      </c>
      <c r="Q15" s="71">
        <v>44.4</v>
      </c>
      <c r="R15" s="71">
        <v>0</v>
      </c>
      <c r="S15" s="71">
        <v>15.37</v>
      </c>
      <c r="T15" s="71">
        <v>0.85</v>
      </c>
    </row>
    <row r="16" spans="1:20" ht="27" thickBot="1" x14ac:dyDescent="0.35">
      <c r="A16" s="83" t="s">
        <v>48</v>
      </c>
      <c r="B16" s="79" t="s">
        <v>65</v>
      </c>
      <c r="C16" s="71">
        <v>200</v>
      </c>
      <c r="D16" s="98">
        <v>1.5</v>
      </c>
      <c r="E16" s="98">
        <v>1.7</v>
      </c>
      <c r="F16" s="98">
        <v>22.4</v>
      </c>
      <c r="G16" s="98">
        <v>110.9</v>
      </c>
      <c r="H16" s="98">
        <v>0.15</v>
      </c>
      <c r="I16" s="98">
        <v>3.26</v>
      </c>
      <c r="J16" s="98">
        <v>0.1</v>
      </c>
      <c r="K16" s="98">
        <v>0</v>
      </c>
      <c r="L16" s="98">
        <v>0.7</v>
      </c>
      <c r="M16" s="98">
        <v>0.16</v>
      </c>
      <c r="N16" s="98">
        <v>93</v>
      </c>
      <c r="O16" s="98">
        <v>84</v>
      </c>
      <c r="P16" s="98">
        <v>0</v>
      </c>
      <c r="Q16" s="98">
        <v>98</v>
      </c>
      <c r="R16" s="98">
        <v>0</v>
      </c>
      <c r="S16" s="98">
        <v>9.75</v>
      </c>
      <c r="T16" s="98">
        <v>0.2</v>
      </c>
    </row>
    <row r="17" spans="1:20" ht="0.75" customHeight="1" thickBot="1" x14ac:dyDescent="0.35">
      <c r="A17" s="81"/>
      <c r="B17" s="8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6.2" thickBot="1" x14ac:dyDescent="0.35">
      <c r="A18" s="81" t="s">
        <v>26</v>
      </c>
      <c r="B18" s="82" t="s">
        <v>15</v>
      </c>
      <c r="C18" s="80">
        <v>20</v>
      </c>
      <c r="D18" s="71">
        <v>1.32</v>
      </c>
      <c r="E18" s="71">
        <v>0.24</v>
      </c>
      <c r="F18" s="71">
        <v>7.92</v>
      </c>
      <c r="G18" s="71">
        <v>39.119999999999997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6.2" thickBot="1" x14ac:dyDescent="0.35">
      <c r="A19" s="18"/>
      <c r="B19" s="14" t="s">
        <v>73</v>
      </c>
      <c r="C19" s="47">
        <f>C12+C13+C14+C15+C16+C18</f>
        <v>720</v>
      </c>
      <c r="D19" s="47">
        <f t="shared" ref="D19:T19" si="1">D12+D13+D14+D15+D16+D18</f>
        <v>24.94</v>
      </c>
      <c r="E19" s="47">
        <f t="shared" si="1"/>
        <v>24.299999999999997</v>
      </c>
      <c r="F19" s="47">
        <f t="shared" si="1"/>
        <v>100.15000000000002</v>
      </c>
      <c r="G19" s="47">
        <f t="shared" si="1"/>
        <v>718.06999999999994</v>
      </c>
      <c r="H19" s="47">
        <f t="shared" si="1"/>
        <v>0.53300000000000003</v>
      </c>
      <c r="I19" s="47">
        <f t="shared" si="1"/>
        <v>11.68</v>
      </c>
      <c r="J19" s="47">
        <f t="shared" si="1"/>
        <v>71.199999999999989</v>
      </c>
      <c r="K19" s="47">
        <f t="shared" si="1"/>
        <v>0.99</v>
      </c>
      <c r="L19" s="47">
        <f t="shared" si="1"/>
        <v>4.3899999999999997</v>
      </c>
      <c r="M19" s="47">
        <f t="shared" si="1"/>
        <v>0.34</v>
      </c>
      <c r="N19" s="47">
        <f t="shared" si="1"/>
        <v>348.99</v>
      </c>
      <c r="O19" s="47">
        <f t="shared" si="1"/>
        <v>374.26</v>
      </c>
      <c r="P19" s="47">
        <f t="shared" si="1"/>
        <v>0.05</v>
      </c>
      <c r="Q19" s="47">
        <f t="shared" si="1"/>
        <v>637.27</v>
      </c>
      <c r="R19" s="47">
        <f t="shared" si="1"/>
        <v>0</v>
      </c>
      <c r="S19" s="47">
        <f t="shared" si="1"/>
        <v>92.3</v>
      </c>
      <c r="T19" s="47">
        <f t="shared" si="1"/>
        <v>4.2100000000000009</v>
      </c>
    </row>
    <row r="20" spans="1:20" ht="16.2" hidden="1" thickBot="1" x14ac:dyDescent="0.35">
      <c r="A20" s="18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8.600000000000001" hidden="1" thickBot="1" x14ac:dyDescent="0.35">
      <c r="A21" s="90"/>
      <c r="B21" s="88"/>
      <c r="C21" s="71"/>
      <c r="D21" s="91"/>
      <c r="E21" s="91"/>
      <c r="F21" s="91"/>
      <c r="G21" s="9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2.5" hidden="1" customHeight="1" thickBot="1" x14ac:dyDescent="0.35">
      <c r="A22" s="78"/>
      <c r="B22" s="79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2" hidden="1" thickBot="1" x14ac:dyDescent="0.35">
      <c r="A23" s="18"/>
      <c r="B23" s="10"/>
      <c r="C23" s="11"/>
      <c r="D23" s="2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6.2" hidden="1" thickBot="1" x14ac:dyDescent="0.35">
      <c r="A24" s="18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8" thickBot="1" x14ac:dyDescent="0.35">
      <c r="A25" s="32"/>
      <c r="B25" s="61" t="s">
        <v>75</v>
      </c>
      <c r="C25" s="12"/>
      <c r="D25" s="50">
        <f>D10+D19+D24</f>
        <v>40.480000000000004</v>
      </c>
      <c r="E25" s="50">
        <f t="shared" ref="E25:T25" si="2">E10+E19+E24</f>
        <v>40.22</v>
      </c>
      <c r="F25" s="50">
        <f t="shared" si="2"/>
        <v>175.99</v>
      </c>
      <c r="G25" s="50">
        <f t="shared" si="2"/>
        <v>1226.8699999999999</v>
      </c>
      <c r="H25" s="50">
        <f t="shared" si="2"/>
        <v>0.70300000000000007</v>
      </c>
      <c r="I25" s="50">
        <f t="shared" si="2"/>
        <v>24.009999999999998</v>
      </c>
      <c r="J25" s="50">
        <f t="shared" si="2"/>
        <v>121.19999999999999</v>
      </c>
      <c r="K25" s="50">
        <f t="shared" si="2"/>
        <v>1.075</v>
      </c>
      <c r="L25" s="50">
        <f t="shared" si="2"/>
        <v>6.629999999999999</v>
      </c>
      <c r="M25" s="50">
        <f t="shared" si="2"/>
        <v>0.43000000000000005</v>
      </c>
      <c r="N25" s="50">
        <f t="shared" si="2"/>
        <v>462.73</v>
      </c>
      <c r="O25" s="50">
        <f t="shared" si="2"/>
        <v>490.36</v>
      </c>
      <c r="P25" s="50">
        <f t="shared" si="2"/>
        <v>0.08</v>
      </c>
      <c r="Q25" s="50">
        <f t="shared" si="2"/>
        <v>771.16</v>
      </c>
      <c r="R25" s="50">
        <f t="shared" si="2"/>
        <v>0</v>
      </c>
      <c r="S25" s="50">
        <f t="shared" si="2"/>
        <v>126.3</v>
      </c>
      <c r="T25" s="50">
        <f t="shared" si="2"/>
        <v>6.1900000000000013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7" sqref="A17:T17"/>
    </sheetView>
  </sheetViews>
  <sheetFormatPr defaultRowHeight="14.4" x14ac:dyDescent="0.3"/>
  <cols>
    <col min="1" max="1" width="7.109375" customWidth="1"/>
    <col min="2" max="2" width="29.33203125" customWidth="1"/>
    <col min="3" max="3" width="7.33203125" customWidth="1"/>
    <col min="4" max="5" width="7.21875" customWidth="1"/>
    <col min="6" max="6" width="7" customWidth="1"/>
    <col min="7" max="7" width="8" customWidth="1"/>
    <col min="8" max="8" width="6.6640625" customWidth="1"/>
    <col min="9" max="12" width="6.33203125" customWidth="1"/>
    <col min="13" max="13" width="6.109375" customWidth="1"/>
    <col min="14" max="14" width="6" customWidth="1"/>
    <col min="15" max="15" width="6.109375" customWidth="1"/>
    <col min="16" max="16" width="6.21875" customWidth="1"/>
    <col min="17" max="17" width="6.6640625" customWidth="1"/>
    <col min="18" max="18" width="6.33203125" customWidth="1"/>
    <col min="19" max="19" width="6.77734375" customWidth="1"/>
    <col min="20" max="20" width="6" customWidth="1"/>
  </cols>
  <sheetData>
    <row r="1" spans="1:20" ht="15" thickBot="1" x14ac:dyDescent="0.35">
      <c r="A1" s="150" t="s">
        <v>18</v>
      </c>
      <c r="B1" s="135" t="s">
        <v>136</v>
      </c>
      <c r="C1" s="144" t="s">
        <v>0</v>
      </c>
      <c r="D1" s="155" t="s">
        <v>16</v>
      </c>
      <c r="E1" s="156"/>
      <c r="F1" s="157"/>
      <c r="G1" s="125" t="s">
        <v>1</v>
      </c>
      <c r="H1" s="161" t="s">
        <v>2</v>
      </c>
      <c r="I1" s="162"/>
      <c r="J1" s="162"/>
      <c r="K1" s="162"/>
      <c r="L1" s="162"/>
      <c r="M1" s="163"/>
      <c r="N1" s="161" t="s">
        <v>3</v>
      </c>
      <c r="O1" s="162"/>
      <c r="P1" s="162"/>
      <c r="Q1" s="162"/>
      <c r="R1" s="162"/>
      <c r="S1" s="162"/>
      <c r="T1" s="163"/>
    </row>
    <row r="2" spans="1:20" ht="16.2" thickBot="1" x14ac:dyDescent="0.35">
      <c r="A2" s="151"/>
      <c r="B2" s="153"/>
      <c r="C2" s="145"/>
      <c r="D2" s="158"/>
      <c r="E2" s="159"/>
      <c r="F2" s="160"/>
      <c r="G2" s="126"/>
      <c r="H2" s="123" t="s">
        <v>4</v>
      </c>
      <c r="I2" s="123" t="s">
        <v>5</v>
      </c>
      <c r="J2" s="123" t="s">
        <v>6</v>
      </c>
      <c r="K2" s="23"/>
      <c r="L2" s="22"/>
      <c r="M2" s="123" t="s">
        <v>19</v>
      </c>
      <c r="N2" s="123" t="s">
        <v>7</v>
      </c>
      <c r="O2" s="123" t="s">
        <v>8</v>
      </c>
      <c r="P2" s="22"/>
      <c r="Q2" s="22"/>
      <c r="R2" s="22"/>
      <c r="S2" s="123" t="s">
        <v>9</v>
      </c>
      <c r="T2" s="123" t="s">
        <v>10</v>
      </c>
    </row>
    <row r="3" spans="1:20" ht="16.2" thickBot="1" x14ac:dyDescent="0.35">
      <c r="A3" s="152"/>
      <c r="B3" s="154"/>
      <c r="C3" s="146"/>
      <c r="D3" s="3" t="s">
        <v>11</v>
      </c>
      <c r="E3" s="3" t="s">
        <v>12</v>
      </c>
      <c r="F3" s="3" t="s">
        <v>13</v>
      </c>
      <c r="G3" s="127"/>
      <c r="H3" s="124"/>
      <c r="I3" s="124"/>
      <c r="J3" s="131"/>
      <c r="K3" s="24" t="s">
        <v>20</v>
      </c>
      <c r="L3" s="24" t="s">
        <v>21</v>
      </c>
      <c r="M3" s="124"/>
      <c r="N3" s="131"/>
      <c r="O3" s="124"/>
      <c r="P3" s="24" t="s">
        <v>23</v>
      </c>
      <c r="Q3" s="24" t="s">
        <v>22</v>
      </c>
      <c r="R3" s="24" t="s">
        <v>24</v>
      </c>
      <c r="S3" s="124"/>
      <c r="T3" s="124"/>
    </row>
    <row r="4" spans="1:20" ht="16.8" thickBot="1" x14ac:dyDescent="0.35">
      <c r="A4" s="17"/>
      <c r="B4" s="65" t="s">
        <v>70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29"/>
    </row>
    <row r="5" spans="1:20" ht="27.75" customHeight="1" thickBot="1" x14ac:dyDescent="0.35">
      <c r="A5" s="100" t="s">
        <v>61</v>
      </c>
      <c r="B5" s="107" t="s">
        <v>62</v>
      </c>
      <c r="C5" s="98">
        <v>48</v>
      </c>
      <c r="D5" s="98">
        <v>5.08</v>
      </c>
      <c r="E5" s="98">
        <v>4.5999999999999996</v>
      </c>
      <c r="F5" s="102">
        <v>0.28000000000000003</v>
      </c>
      <c r="G5" s="98">
        <v>62.84</v>
      </c>
      <c r="H5" s="98">
        <v>0.03</v>
      </c>
      <c r="I5" s="98">
        <v>0</v>
      </c>
      <c r="J5" s="98">
        <v>100</v>
      </c>
      <c r="K5" s="98">
        <v>0</v>
      </c>
      <c r="L5" s="98">
        <v>0.8</v>
      </c>
      <c r="M5" s="98">
        <v>0.18</v>
      </c>
      <c r="N5" s="98">
        <v>32</v>
      </c>
      <c r="O5" s="98">
        <v>76.8</v>
      </c>
      <c r="P5" s="98">
        <v>0</v>
      </c>
      <c r="Q5" s="98">
        <v>56</v>
      </c>
      <c r="R5" s="98">
        <v>0</v>
      </c>
      <c r="S5" s="98">
        <v>4.8</v>
      </c>
      <c r="T5" s="98">
        <v>1</v>
      </c>
    </row>
    <row r="6" spans="1:20" ht="30.75" customHeight="1" thickBot="1" x14ac:dyDescent="0.35">
      <c r="A6" s="103" t="s">
        <v>81</v>
      </c>
      <c r="B6" s="107" t="s">
        <v>25</v>
      </c>
      <c r="C6" s="98">
        <v>210</v>
      </c>
      <c r="D6" s="98">
        <v>8</v>
      </c>
      <c r="E6" s="98">
        <v>6.5</v>
      </c>
      <c r="F6" s="98">
        <v>43.4</v>
      </c>
      <c r="G6" s="98">
        <v>264.10000000000002</v>
      </c>
      <c r="H6" s="71">
        <v>0.18</v>
      </c>
      <c r="I6" s="71">
        <v>0.86</v>
      </c>
      <c r="J6" s="71">
        <v>30</v>
      </c>
      <c r="K6" s="71">
        <v>0.22</v>
      </c>
      <c r="L6" s="94">
        <v>1.4</v>
      </c>
      <c r="M6" s="71">
        <v>0</v>
      </c>
      <c r="N6" s="71">
        <v>209.2</v>
      </c>
      <c r="O6" s="71">
        <v>190.87</v>
      </c>
      <c r="P6" s="71">
        <v>5.0000000000000001E-3</v>
      </c>
      <c r="Q6" s="71">
        <v>155</v>
      </c>
      <c r="R6" s="71">
        <v>0</v>
      </c>
      <c r="S6" s="71">
        <v>41</v>
      </c>
      <c r="T6" s="71">
        <v>1.25</v>
      </c>
    </row>
    <row r="7" spans="1:20" ht="16.2" hidden="1" thickBot="1" x14ac:dyDescent="0.35">
      <c r="A7" s="81"/>
      <c r="B7" s="8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24" customHeight="1" thickBot="1" x14ac:dyDescent="0.35">
      <c r="A8" s="69" t="s">
        <v>77</v>
      </c>
      <c r="B8" s="79" t="s">
        <v>17</v>
      </c>
      <c r="C8" s="71">
        <v>200</v>
      </c>
      <c r="D8" s="71">
        <v>1.5</v>
      </c>
      <c r="E8" s="71">
        <v>1.05</v>
      </c>
      <c r="F8" s="71">
        <v>18.3</v>
      </c>
      <c r="G8" s="71">
        <v>88.65</v>
      </c>
      <c r="H8" s="71">
        <v>0.04</v>
      </c>
      <c r="I8" s="71">
        <v>1.3</v>
      </c>
      <c r="J8" s="71">
        <v>20</v>
      </c>
      <c r="K8" s="71">
        <v>0</v>
      </c>
      <c r="L8" s="71">
        <v>0</v>
      </c>
      <c r="M8" s="71">
        <v>0.16</v>
      </c>
      <c r="N8" s="71">
        <v>89</v>
      </c>
      <c r="O8" s="71">
        <v>90</v>
      </c>
      <c r="P8" s="71">
        <v>0</v>
      </c>
      <c r="Q8" s="71">
        <v>131.69999999999999</v>
      </c>
      <c r="R8" s="71">
        <v>0</v>
      </c>
      <c r="S8" s="71">
        <v>14</v>
      </c>
      <c r="T8" s="71">
        <v>0.13</v>
      </c>
    </row>
    <row r="9" spans="1:20" ht="16.2" thickBot="1" x14ac:dyDescent="0.35">
      <c r="A9" s="78" t="s">
        <v>140</v>
      </c>
      <c r="B9" s="70" t="s">
        <v>141</v>
      </c>
      <c r="C9" s="71">
        <v>10</v>
      </c>
      <c r="D9" s="71">
        <v>0.08</v>
      </c>
      <c r="E9" s="71">
        <v>7.2</v>
      </c>
      <c r="F9" s="71">
        <v>0.1</v>
      </c>
      <c r="G9" s="71">
        <v>65.52</v>
      </c>
      <c r="H9" s="71">
        <v>0</v>
      </c>
      <c r="I9" s="71">
        <v>0.3</v>
      </c>
      <c r="J9" s="71">
        <v>40</v>
      </c>
      <c r="K9" s="71">
        <v>0.06</v>
      </c>
      <c r="L9" s="71">
        <v>0.2</v>
      </c>
      <c r="M9" s="71">
        <v>0.09</v>
      </c>
      <c r="N9" s="71">
        <v>202</v>
      </c>
      <c r="O9" s="71">
        <v>105</v>
      </c>
      <c r="P9" s="71">
        <v>0</v>
      </c>
      <c r="Q9" s="71">
        <v>16.399999999999999</v>
      </c>
      <c r="R9" s="71">
        <v>0</v>
      </c>
      <c r="S9" s="71">
        <v>5</v>
      </c>
      <c r="T9" s="71">
        <v>0.2</v>
      </c>
    </row>
    <row r="10" spans="1:20" ht="16.2" thickBot="1" x14ac:dyDescent="0.35">
      <c r="A10" s="81" t="s">
        <v>26</v>
      </c>
      <c r="B10" s="82" t="s">
        <v>14</v>
      </c>
      <c r="C10" s="71">
        <v>40</v>
      </c>
      <c r="D10" s="71">
        <v>3.54</v>
      </c>
      <c r="E10" s="71">
        <v>0.32</v>
      </c>
      <c r="F10" s="71">
        <v>19.68</v>
      </c>
      <c r="G10" s="71">
        <v>95.75</v>
      </c>
      <c r="H10" s="71">
        <v>7.0000000000000007E-2</v>
      </c>
      <c r="I10" s="71">
        <v>0</v>
      </c>
      <c r="J10" s="71">
        <v>0</v>
      </c>
      <c r="K10" s="71">
        <v>0</v>
      </c>
      <c r="L10" s="71">
        <v>0.6</v>
      </c>
      <c r="M10" s="71">
        <v>0</v>
      </c>
      <c r="N10" s="71">
        <v>9.1999999999999993</v>
      </c>
      <c r="O10" s="71">
        <v>34.799999999999997</v>
      </c>
      <c r="P10" s="71">
        <v>0.02</v>
      </c>
      <c r="Q10" s="71">
        <v>69.78</v>
      </c>
      <c r="R10" s="71">
        <v>0</v>
      </c>
      <c r="S10" s="71">
        <v>13.2</v>
      </c>
      <c r="T10" s="71">
        <v>0.8</v>
      </c>
    </row>
    <row r="11" spans="1:20" ht="16.2" thickBot="1" x14ac:dyDescent="0.35">
      <c r="A11" s="18"/>
      <c r="B11" s="14" t="s">
        <v>71</v>
      </c>
      <c r="C11" s="47">
        <f>C5+C6+C7+C8+C9+C10</f>
        <v>508</v>
      </c>
      <c r="D11" s="47">
        <f t="shared" ref="D11:T11" si="0">D5+D6+D7+D8+D9+D10</f>
        <v>18.2</v>
      </c>
      <c r="E11" s="47">
        <f t="shared" si="0"/>
        <v>19.670000000000002</v>
      </c>
      <c r="F11" s="47">
        <f t="shared" si="0"/>
        <v>81.760000000000005</v>
      </c>
      <c r="G11" s="47">
        <f t="shared" si="0"/>
        <v>576.86</v>
      </c>
      <c r="H11" s="47">
        <f t="shared" si="0"/>
        <v>0.32</v>
      </c>
      <c r="I11" s="47">
        <f t="shared" si="0"/>
        <v>2.46</v>
      </c>
      <c r="J11" s="47">
        <f t="shared" si="0"/>
        <v>190</v>
      </c>
      <c r="K11" s="47">
        <f t="shared" si="0"/>
        <v>0.28000000000000003</v>
      </c>
      <c r="L11" s="47">
        <f t="shared" si="0"/>
        <v>3.0000000000000004</v>
      </c>
      <c r="M11" s="47">
        <f t="shared" si="0"/>
        <v>0.42999999999999994</v>
      </c>
      <c r="N11" s="47">
        <f t="shared" si="0"/>
        <v>541.40000000000009</v>
      </c>
      <c r="O11" s="47">
        <f t="shared" si="0"/>
        <v>497.47</v>
      </c>
      <c r="P11" s="47">
        <f t="shared" si="0"/>
        <v>2.5000000000000001E-2</v>
      </c>
      <c r="Q11" s="47">
        <f t="shared" si="0"/>
        <v>428.88</v>
      </c>
      <c r="R11" s="47">
        <f t="shared" si="0"/>
        <v>0</v>
      </c>
      <c r="S11" s="47">
        <f t="shared" si="0"/>
        <v>78</v>
      </c>
      <c r="T11" s="47">
        <f t="shared" si="0"/>
        <v>3.38</v>
      </c>
    </row>
    <row r="12" spans="1:20" ht="16.2" thickBot="1" x14ac:dyDescent="0.35">
      <c r="A12" s="18"/>
      <c r="B12" s="12" t="s">
        <v>72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5"/>
      <c r="R12" s="11"/>
      <c r="S12" s="11"/>
      <c r="T12" s="25"/>
    </row>
    <row r="13" spans="1:20" ht="30.75" customHeight="1" thickBot="1" x14ac:dyDescent="0.35">
      <c r="A13" s="100" t="s">
        <v>97</v>
      </c>
      <c r="B13" s="101" t="s">
        <v>98</v>
      </c>
      <c r="C13" s="98">
        <v>60</v>
      </c>
      <c r="D13" s="98">
        <v>0.48</v>
      </c>
      <c r="E13" s="98">
        <v>0</v>
      </c>
      <c r="F13" s="102">
        <v>1.68</v>
      </c>
      <c r="G13" s="98">
        <v>8.64</v>
      </c>
      <c r="H13" s="98">
        <v>0.03</v>
      </c>
      <c r="I13" s="98">
        <v>3.3</v>
      </c>
      <c r="J13" s="98">
        <v>0</v>
      </c>
      <c r="K13" s="98">
        <v>0</v>
      </c>
      <c r="L13" s="98">
        <v>0.4</v>
      </c>
      <c r="M13" s="98">
        <v>0</v>
      </c>
      <c r="N13" s="98">
        <v>12.24</v>
      </c>
      <c r="O13" s="98">
        <v>16.2</v>
      </c>
      <c r="P13" s="98">
        <v>0.02</v>
      </c>
      <c r="Q13" s="98">
        <v>0</v>
      </c>
      <c r="R13" s="98">
        <v>0</v>
      </c>
      <c r="S13" s="98">
        <v>7</v>
      </c>
      <c r="T13" s="98">
        <v>0.1</v>
      </c>
    </row>
    <row r="14" spans="1:20" ht="31.5" customHeight="1" thickBot="1" x14ac:dyDescent="0.35">
      <c r="A14" s="100" t="s">
        <v>35</v>
      </c>
      <c r="B14" s="104" t="s">
        <v>36</v>
      </c>
      <c r="C14" s="98">
        <v>200</v>
      </c>
      <c r="D14" s="98">
        <v>4.1399999999999997</v>
      </c>
      <c r="E14" s="98">
        <v>3.26</v>
      </c>
      <c r="F14" s="98">
        <v>22.67</v>
      </c>
      <c r="G14" s="98">
        <v>136.58000000000001</v>
      </c>
      <c r="H14" s="98">
        <v>0.09</v>
      </c>
      <c r="I14" s="98">
        <v>6.6</v>
      </c>
      <c r="J14" s="98">
        <v>0</v>
      </c>
      <c r="K14" s="98"/>
      <c r="L14" s="98"/>
      <c r="M14" s="98">
        <v>0.04</v>
      </c>
      <c r="N14" s="98">
        <v>23.36</v>
      </c>
      <c r="O14" s="98">
        <v>54.05</v>
      </c>
      <c r="P14" s="98">
        <v>0.01</v>
      </c>
      <c r="Q14" s="98">
        <v>385</v>
      </c>
      <c r="R14" s="98">
        <v>0</v>
      </c>
      <c r="S14" s="98">
        <v>21.8</v>
      </c>
      <c r="T14" s="98">
        <v>0.86</v>
      </c>
    </row>
    <row r="15" spans="1:20" ht="27.75" customHeight="1" thickBot="1" x14ac:dyDescent="0.35">
      <c r="A15" s="69" t="s">
        <v>86</v>
      </c>
      <c r="B15" s="70" t="s">
        <v>56</v>
      </c>
      <c r="C15" s="71">
        <v>90</v>
      </c>
      <c r="D15" s="99">
        <v>10.199999999999999</v>
      </c>
      <c r="E15" s="99">
        <v>13.5</v>
      </c>
      <c r="F15" s="99">
        <v>15.56</v>
      </c>
      <c r="G15" s="99">
        <v>224.54</v>
      </c>
      <c r="H15" s="71">
        <v>0.19</v>
      </c>
      <c r="I15" s="71">
        <v>0.1</v>
      </c>
      <c r="J15" s="71">
        <v>20</v>
      </c>
      <c r="K15" s="71">
        <v>0</v>
      </c>
      <c r="L15" s="71">
        <v>0.98</v>
      </c>
      <c r="M15" s="71">
        <v>0.02</v>
      </c>
      <c r="N15" s="71">
        <v>98.1</v>
      </c>
      <c r="O15" s="71">
        <v>37.15</v>
      </c>
      <c r="P15" s="71">
        <v>1.2999999999999999E-3</v>
      </c>
      <c r="Q15" s="71">
        <v>4</v>
      </c>
      <c r="R15" s="71">
        <v>0</v>
      </c>
      <c r="S15" s="71">
        <v>16.7</v>
      </c>
      <c r="T15" s="71">
        <v>0.53</v>
      </c>
    </row>
    <row r="16" spans="1:20" ht="27.75" customHeight="1" thickBot="1" x14ac:dyDescent="0.35">
      <c r="A16" s="78" t="s">
        <v>59</v>
      </c>
      <c r="B16" s="85" t="s">
        <v>60</v>
      </c>
      <c r="C16" s="71">
        <v>150</v>
      </c>
      <c r="D16" s="71">
        <v>6</v>
      </c>
      <c r="E16" s="71">
        <v>6.7</v>
      </c>
      <c r="F16" s="71">
        <v>39</v>
      </c>
      <c r="G16" s="71">
        <v>240.3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</row>
    <row r="17" spans="1:20" ht="27" customHeight="1" thickBot="1" x14ac:dyDescent="0.35">
      <c r="A17" s="111" t="s">
        <v>26</v>
      </c>
      <c r="B17" s="104" t="s">
        <v>99</v>
      </c>
      <c r="C17" s="98">
        <v>200</v>
      </c>
      <c r="D17" s="98">
        <v>1</v>
      </c>
      <c r="E17" s="98">
        <v>0.2</v>
      </c>
      <c r="F17" s="98">
        <v>20.2</v>
      </c>
      <c r="G17" s="98">
        <v>86.6</v>
      </c>
      <c r="H17" s="98">
        <v>0.02</v>
      </c>
      <c r="I17" s="98">
        <v>4</v>
      </c>
      <c r="J17" s="98">
        <v>0</v>
      </c>
      <c r="K17" s="98">
        <v>0</v>
      </c>
      <c r="L17" s="98">
        <v>0</v>
      </c>
      <c r="M17" s="98">
        <v>0.16</v>
      </c>
      <c r="N17" s="98">
        <v>14</v>
      </c>
      <c r="O17" s="98">
        <v>14</v>
      </c>
      <c r="P17" s="98">
        <v>0</v>
      </c>
      <c r="Q17" s="98">
        <v>0</v>
      </c>
      <c r="R17" s="98">
        <v>0</v>
      </c>
      <c r="S17" s="98">
        <v>8</v>
      </c>
      <c r="T17" s="98">
        <v>2.8</v>
      </c>
    </row>
    <row r="18" spans="1:20" ht="16.2" hidden="1" thickBot="1" x14ac:dyDescent="0.35">
      <c r="A18" s="87"/>
      <c r="B18" s="79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0.75" hidden="1" customHeight="1" thickBot="1" x14ac:dyDescent="0.35">
      <c r="A19" s="81"/>
      <c r="B19" s="82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6.2" thickBot="1" x14ac:dyDescent="0.35">
      <c r="A20" s="81" t="s">
        <v>26</v>
      </c>
      <c r="B20" s="82" t="s">
        <v>15</v>
      </c>
      <c r="C20" s="80">
        <v>20</v>
      </c>
      <c r="D20" s="71">
        <v>1.32</v>
      </c>
      <c r="E20" s="71">
        <v>0.24</v>
      </c>
      <c r="F20" s="71">
        <v>7.92</v>
      </c>
      <c r="G20" s="71">
        <v>39.119999999999997</v>
      </c>
      <c r="H20" s="71">
        <v>3.5000000000000003E-2</v>
      </c>
      <c r="I20" s="71">
        <v>0</v>
      </c>
      <c r="J20" s="71">
        <v>0</v>
      </c>
      <c r="K20" s="71">
        <v>0.35</v>
      </c>
      <c r="L20" s="71">
        <v>0.04</v>
      </c>
      <c r="M20" s="71">
        <v>0</v>
      </c>
      <c r="N20" s="71">
        <v>5.8</v>
      </c>
      <c r="O20" s="71">
        <v>30</v>
      </c>
      <c r="P20" s="71">
        <v>0</v>
      </c>
      <c r="Q20" s="71">
        <v>2</v>
      </c>
      <c r="R20" s="71">
        <v>0</v>
      </c>
      <c r="S20" s="71">
        <v>9.6</v>
      </c>
      <c r="T20" s="71">
        <v>0.5</v>
      </c>
    </row>
    <row r="21" spans="1:20" ht="16.2" thickBot="1" x14ac:dyDescent="0.35">
      <c r="A21" s="18"/>
      <c r="B21" s="14" t="s">
        <v>73</v>
      </c>
      <c r="C21" s="47">
        <f>C13+C14+C15+C16+C17+C19+C20</f>
        <v>720</v>
      </c>
      <c r="D21" s="47">
        <f t="shared" ref="D21:T21" si="1">D13+D14+D15+D16+D17+D19+D20</f>
        <v>23.14</v>
      </c>
      <c r="E21" s="47">
        <f t="shared" si="1"/>
        <v>23.899999999999995</v>
      </c>
      <c r="F21" s="47">
        <f t="shared" si="1"/>
        <v>107.03</v>
      </c>
      <c r="G21" s="47">
        <f t="shared" si="1"/>
        <v>735.78</v>
      </c>
      <c r="H21" s="47">
        <f t="shared" si="1"/>
        <v>0.46500000000000008</v>
      </c>
      <c r="I21" s="47">
        <f t="shared" si="1"/>
        <v>14.079999999999998</v>
      </c>
      <c r="J21" s="47">
        <f t="shared" si="1"/>
        <v>40</v>
      </c>
      <c r="K21" s="47">
        <f t="shared" si="1"/>
        <v>0.64999999999999991</v>
      </c>
      <c r="L21" s="47">
        <f t="shared" si="1"/>
        <v>2.42</v>
      </c>
      <c r="M21" s="47">
        <f t="shared" si="1"/>
        <v>0.42000000000000004</v>
      </c>
      <c r="N21" s="47">
        <f t="shared" si="1"/>
        <v>226.6</v>
      </c>
      <c r="O21" s="47">
        <f t="shared" si="1"/>
        <v>218.4</v>
      </c>
      <c r="P21" s="47">
        <f t="shared" si="1"/>
        <v>3.1300000000000001E-2</v>
      </c>
      <c r="Q21" s="47">
        <f t="shared" si="1"/>
        <v>447</v>
      </c>
      <c r="R21" s="47">
        <f t="shared" si="1"/>
        <v>0</v>
      </c>
      <c r="S21" s="47">
        <f t="shared" si="1"/>
        <v>75.099999999999994</v>
      </c>
      <c r="T21" s="47">
        <f t="shared" si="1"/>
        <v>5.49</v>
      </c>
    </row>
    <row r="22" spans="1:20" ht="0.75" customHeight="1" thickBot="1" x14ac:dyDescent="0.35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25"/>
      <c r="R22" s="11"/>
      <c r="S22" s="11"/>
      <c r="T22" s="25"/>
    </row>
    <row r="23" spans="1:20" ht="22.5" hidden="1" customHeight="1" thickBot="1" x14ac:dyDescent="0.35">
      <c r="A23" s="78"/>
      <c r="B23" s="8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2" hidden="1" thickBot="1" x14ac:dyDescent="0.35">
      <c r="A24" s="73"/>
      <c r="B24" s="8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0.75" hidden="1" customHeight="1" thickBot="1" x14ac:dyDescent="0.35">
      <c r="A25" s="17"/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6.2" hidden="1" thickBot="1" x14ac:dyDescent="0.35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8" thickBot="1" x14ac:dyDescent="0.35">
      <c r="A27" s="18"/>
      <c r="B27" s="61" t="s">
        <v>75</v>
      </c>
      <c r="C27" s="10"/>
      <c r="D27" s="50">
        <f>D11+D21+D26</f>
        <v>41.34</v>
      </c>
      <c r="E27" s="50">
        <f t="shared" ref="E27:T27" si="2">E11+E21+E26</f>
        <v>43.569999999999993</v>
      </c>
      <c r="F27" s="50">
        <f t="shared" si="2"/>
        <v>188.79000000000002</v>
      </c>
      <c r="G27" s="50">
        <f t="shared" si="2"/>
        <v>1312.6399999999999</v>
      </c>
      <c r="H27" s="50">
        <f t="shared" si="2"/>
        <v>0.78500000000000014</v>
      </c>
      <c r="I27" s="50">
        <f t="shared" si="2"/>
        <v>16.54</v>
      </c>
      <c r="J27" s="50">
        <f t="shared" si="2"/>
        <v>230</v>
      </c>
      <c r="K27" s="50">
        <f t="shared" si="2"/>
        <v>0.92999999999999994</v>
      </c>
      <c r="L27" s="50">
        <f t="shared" si="2"/>
        <v>5.42</v>
      </c>
      <c r="M27" s="50">
        <f t="shared" si="2"/>
        <v>0.85</v>
      </c>
      <c r="N27" s="50">
        <f t="shared" si="2"/>
        <v>768.00000000000011</v>
      </c>
      <c r="O27" s="50">
        <f t="shared" si="2"/>
        <v>715.87</v>
      </c>
      <c r="P27" s="50">
        <f t="shared" si="2"/>
        <v>5.6300000000000003E-2</v>
      </c>
      <c r="Q27" s="50">
        <f t="shared" si="2"/>
        <v>875.88</v>
      </c>
      <c r="R27" s="50">
        <f t="shared" si="2"/>
        <v>0</v>
      </c>
      <c r="S27" s="50">
        <f t="shared" si="2"/>
        <v>153.1</v>
      </c>
      <c r="T27" s="50">
        <f t="shared" si="2"/>
        <v>8.870000000000001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  <vt:lpstr>накопительная пищевые вещества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cp:lastPrinted>2023-03-06T13:17:54Z</cp:lastPrinted>
  <dcterms:created xsi:type="dcterms:W3CDTF">2017-08-02T08:09:00Z</dcterms:created>
  <dcterms:modified xsi:type="dcterms:W3CDTF">2023-03-06T13:18:31Z</dcterms:modified>
</cp:coreProperties>
</file>